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Data Store\Dropbox\01 Catedra\02 Clases\003-W-Gestión de la producción II ✔\Clase 03 ✔\"/>
    </mc:Choice>
  </mc:AlternateContent>
  <xr:revisionPtr revIDLastSave="0" documentId="13_ncr:1_{2D21BD01-724E-4567-985F-55025505F27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001" sheetId="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N11" i="4" l="1"/>
  <c r="AN13" i="4"/>
  <c r="E2" i="4" l="1"/>
  <c r="I2" i="4" s="1"/>
  <c r="AJ3" i="4" l="1"/>
  <c r="AJ2" i="4"/>
  <c r="AJ4" i="4" l="1"/>
  <c r="I10" i="4"/>
  <c r="I12" i="4"/>
  <c r="I14" i="4"/>
  <c r="I16" i="4"/>
  <c r="I18" i="4"/>
  <c r="I20" i="4"/>
  <c r="I22" i="4"/>
  <c r="I24" i="4"/>
  <c r="I26" i="4"/>
  <c r="I28" i="4"/>
  <c r="I30" i="4"/>
  <c r="I32" i="4"/>
  <c r="P4" i="4" l="1"/>
  <c r="K4" i="4"/>
  <c r="U4" i="4" l="1"/>
  <c r="I31" i="4"/>
  <c r="AN31" i="4" s="1"/>
  <c r="I29" i="4"/>
  <c r="AN29" i="4" s="1"/>
  <c r="I27" i="4"/>
  <c r="AN27" i="4" s="1"/>
  <c r="I25" i="4"/>
  <c r="AN25" i="4" s="1"/>
  <c r="I23" i="4"/>
  <c r="AN23" i="4" s="1"/>
  <c r="I21" i="4"/>
  <c r="AN21" i="4" s="1"/>
  <c r="I19" i="4"/>
  <c r="AN19" i="4" s="1"/>
  <c r="I17" i="4"/>
  <c r="AN17" i="4" s="1"/>
  <c r="I15" i="4"/>
  <c r="AN15" i="4" s="1"/>
  <c r="I13" i="4"/>
  <c r="I11" i="4"/>
  <c r="I9" i="4"/>
  <c r="AN9" i="4" s="1"/>
  <c r="I8" i="4"/>
  <c r="I7" i="4"/>
  <c r="AN7" i="4" l="1"/>
  <c r="Z2" i="4" s="1"/>
  <c r="Z3" i="4" l="1"/>
  <c r="Z4" i="4" s="1"/>
  <c r="AB4" i="4" l="1"/>
  <c r="AB3" i="4"/>
  <c r="AB2" i="4"/>
</calcChain>
</file>

<file path=xl/sharedStrings.xml><?xml version="1.0" encoding="utf-8"?>
<sst xmlns="http://schemas.openxmlformats.org/spreadsheetml/2006/main" count="36" uniqueCount="33">
  <si>
    <t>Días</t>
  </si>
  <si>
    <t>Responsable</t>
  </si>
  <si>
    <t>Ini</t>
  </si>
  <si>
    <t>Fin</t>
  </si>
  <si>
    <t xml:space="preserve">DIAGRAMA DE GANTT </t>
  </si>
  <si>
    <t>Nombre del proyecto:</t>
  </si>
  <si>
    <t>Fecha de Inicio:</t>
  </si>
  <si>
    <t>Fecha Final:</t>
  </si>
  <si>
    <t>% Cump.</t>
  </si>
  <si>
    <t>$ Presup.</t>
  </si>
  <si>
    <t>$ Real</t>
  </si>
  <si>
    <t>Cump. 100% o &gt;</t>
  </si>
  <si>
    <t>Cump. 0%</t>
  </si>
  <si>
    <t>Cump. 1% - 99%</t>
  </si>
  <si>
    <t>CONTROL PRESUPUESTO FINANCIERO</t>
  </si>
  <si>
    <t>Actividades</t>
  </si>
  <si>
    <t>Días teóricos</t>
  </si>
  <si>
    <t>Líder del proyecto:</t>
  </si>
  <si>
    <t>% ejecución</t>
  </si>
  <si>
    <t>Días Reales</t>
  </si>
  <si>
    <t>Ensamble</t>
  </si>
  <si>
    <t>Empaque</t>
  </si>
  <si>
    <t>Circulares</t>
  </si>
  <si>
    <t>PREPARACION MP</t>
  </si>
  <si>
    <t>CORTE</t>
  </si>
  <si>
    <t>EMSAMBLE</t>
  </si>
  <si>
    <t>PINTURA</t>
  </si>
  <si>
    <t>EMPAQUE</t>
  </si>
  <si>
    <t>DESPACHO</t>
  </si>
  <si>
    <t>Acabados</t>
  </si>
  <si>
    <t>Almacén</t>
  </si>
  <si>
    <t>Distribución</t>
  </si>
  <si>
    <t>PLANES DE ACCION O MEJORA PARA 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</si>
</sst>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theme="0"/>
      <name val="Arial"/>
      <family val="2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E285"/>
        <bgColor indexed="64"/>
      </patternFill>
    </fill>
    <fill>
      <patternFill patternType="solid">
        <fgColor rgb="FFFAB4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858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70C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4" fillId="2" borderId="9" xfId="0" applyFont="1" applyFill="1" applyBorder="1"/>
    <xf numFmtId="0" fontId="9" fillId="5" borderId="10" xfId="0" applyFont="1" applyFill="1" applyBorder="1" applyAlignment="1">
      <alignment horizontal="center"/>
    </xf>
    <xf numFmtId="0" fontId="9" fillId="7" borderId="10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7" fillId="0" borderId="13" xfId="0" applyFont="1" applyFill="1" applyBorder="1"/>
    <xf numFmtId="0" fontId="7" fillId="0" borderId="14" xfId="0" applyFont="1" applyFill="1" applyBorder="1"/>
    <xf numFmtId="0" fontId="7" fillId="0" borderId="17" xfId="0" applyFont="1" applyFill="1" applyBorder="1"/>
    <xf numFmtId="0" fontId="7" fillId="0" borderId="18" xfId="0" applyFont="1" applyFill="1" applyBorder="1"/>
    <xf numFmtId="0" fontId="10" fillId="8" borderId="4" xfId="0" applyFont="1" applyFill="1" applyBorder="1" applyAlignment="1">
      <alignment horizontal="left" vertical="center"/>
    </xf>
    <xf numFmtId="0" fontId="10" fillId="8" borderId="5" xfId="0" applyFont="1" applyFill="1" applyBorder="1" applyAlignment="1">
      <alignment horizontal="left" vertical="center"/>
    </xf>
    <xf numFmtId="0" fontId="10" fillId="8" borderId="3" xfId="0" applyFont="1" applyFill="1" applyBorder="1" applyAlignment="1">
      <alignment horizontal="left" vertical="center"/>
    </xf>
    <xf numFmtId="0" fontId="10" fillId="8" borderId="2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/>
    </xf>
    <xf numFmtId="0" fontId="14" fillId="0" borderId="22" xfId="0" applyFont="1" applyBorder="1"/>
    <xf numFmtId="0" fontId="14" fillId="0" borderId="23" xfId="0" applyFont="1" applyBorder="1"/>
    <xf numFmtId="0" fontId="4" fillId="0" borderId="23" xfId="0" applyFont="1" applyBorder="1"/>
    <xf numFmtId="0" fontId="4" fillId="0" borderId="24" xfId="0" applyFont="1" applyBorder="1"/>
    <xf numFmtId="0" fontId="10" fillId="8" borderId="25" xfId="0" applyFont="1" applyFill="1" applyBorder="1" applyAlignment="1">
      <alignment horizontal="left" vertical="center"/>
    </xf>
    <xf numFmtId="0" fontId="10" fillId="8" borderId="6" xfId="0" applyFont="1" applyFill="1" applyBorder="1" applyAlignment="1">
      <alignment horizontal="left" vertical="center"/>
    </xf>
    <xf numFmtId="0" fontId="14" fillId="0" borderId="24" xfId="0" applyFont="1" applyBorder="1"/>
    <xf numFmtId="0" fontId="0" fillId="17" borderId="4" xfId="0" applyFill="1" applyBorder="1"/>
    <xf numFmtId="0" fontId="0" fillId="17" borderId="5" xfId="0" applyFill="1" applyBorder="1"/>
    <xf numFmtId="0" fontId="0" fillId="17" borderId="26" xfId="0" applyFill="1" applyBorder="1"/>
    <xf numFmtId="0" fontId="0" fillId="17" borderId="27" xfId="0" applyFill="1" applyBorder="1"/>
    <xf numFmtId="0" fontId="0" fillId="17" borderId="0" xfId="0" applyFill="1" applyBorder="1"/>
    <xf numFmtId="0" fontId="0" fillId="17" borderId="28" xfId="0" applyFill="1" applyBorder="1"/>
    <xf numFmtId="0" fontId="0" fillId="17" borderId="3" xfId="0" applyFill="1" applyBorder="1"/>
    <xf numFmtId="0" fontId="0" fillId="17" borderId="2" xfId="0" applyFill="1" applyBorder="1"/>
    <xf numFmtId="0" fontId="0" fillId="17" borderId="6" xfId="0" applyFill="1" applyBorder="1"/>
    <xf numFmtId="9" fontId="13" fillId="0" borderId="0" xfId="0" applyNumberFormat="1" applyFont="1"/>
    <xf numFmtId="0" fontId="15" fillId="9" borderId="1" xfId="0" applyFont="1" applyFill="1" applyBorder="1" applyAlignment="1">
      <alignment horizontal="center"/>
    </xf>
    <xf numFmtId="0" fontId="6" fillId="16" borderId="20" xfId="0" applyFont="1" applyFill="1" applyBorder="1" applyAlignment="1">
      <alignment vertical="center"/>
    </xf>
    <xf numFmtId="0" fontId="6" fillId="19" borderId="29" xfId="0" applyFont="1" applyFill="1" applyBorder="1" applyAlignment="1">
      <alignment horizontal="center" vertical="center"/>
    </xf>
    <xf numFmtId="0" fontId="7" fillId="20" borderId="16" xfId="0" applyFont="1" applyFill="1" applyBorder="1" applyAlignment="1">
      <alignment horizontal="center" vertical="center"/>
    </xf>
    <xf numFmtId="0" fontId="7" fillId="20" borderId="17" xfId="0" applyFont="1" applyFill="1" applyBorder="1" applyAlignment="1">
      <alignment horizontal="center" vertical="center"/>
    </xf>
    <xf numFmtId="0" fontId="7" fillId="21" borderId="13" xfId="0" applyFont="1" applyFill="1" applyBorder="1" applyAlignment="1">
      <alignment horizontal="center" vertical="center"/>
    </xf>
    <xf numFmtId="0" fontId="0" fillId="0" borderId="27" xfId="0" applyBorder="1"/>
    <xf numFmtId="0" fontId="0" fillId="0" borderId="0" xfId="0" applyBorder="1"/>
    <xf numFmtId="0" fontId="0" fillId="0" borderId="28" xfId="0" applyBorder="1"/>
    <xf numFmtId="0" fontId="0" fillId="0" borderId="3" xfId="0" applyBorder="1"/>
    <xf numFmtId="0" fontId="0" fillId="0" borderId="2" xfId="0" applyBorder="1"/>
    <xf numFmtId="0" fontId="0" fillId="0" borderId="6" xfId="0" applyBorder="1"/>
    <xf numFmtId="0" fontId="9" fillId="16" borderId="19" xfId="0" applyFont="1" applyFill="1" applyBorder="1" applyAlignment="1">
      <alignment horizontal="center"/>
    </xf>
    <xf numFmtId="0" fontId="9" fillId="16" borderId="20" xfId="0" applyFont="1" applyFill="1" applyBorder="1" applyAlignment="1">
      <alignment horizontal="center"/>
    </xf>
    <xf numFmtId="0" fontId="9" fillId="16" borderId="21" xfId="0" applyFont="1" applyFill="1" applyBorder="1" applyAlignment="1">
      <alignment horizontal="center"/>
    </xf>
    <xf numFmtId="0" fontId="13" fillId="11" borderId="1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8" fillId="12" borderId="1" xfId="0" applyFont="1" applyFill="1" applyBorder="1" applyAlignment="1">
      <alignment horizontal="center"/>
    </xf>
    <xf numFmtId="0" fontId="8" fillId="13" borderId="1" xfId="0" applyFont="1" applyFill="1" applyBorder="1" applyAlignment="1">
      <alignment horizontal="center"/>
    </xf>
    <xf numFmtId="9" fontId="8" fillId="12" borderId="22" xfId="1" applyFont="1" applyFill="1" applyBorder="1" applyAlignment="1">
      <alignment horizontal="center"/>
    </xf>
    <xf numFmtId="9" fontId="8" fillId="12" borderId="24" xfId="1" applyFont="1" applyFill="1" applyBorder="1" applyAlignment="1">
      <alignment horizontal="center"/>
    </xf>
    <xf numFmtId="9" fontId="8" fillId="13" borderId="22" xfId="1" applyFont="1" applyFill="1" applyBorder="1" applyAlignment="1">
      <alignment horizontal="center"/>
    </xf>
    <xf numFmtId="9" fontId="8" fillId="13" borderId="24" xfId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16" borderId="19" xfId="0" applyFont="1" applyFill="1" applyBorder="1" applyAlignment="1">
      <alignment horizontal="center" vertical="center"/>
    </xf>
    <xf numFmtId="0" fontId="6" fillId="16" borderId="20" xfId="0" applyFont="1" applyFill="1" applyBorder="1" applyAlignment="1">
      <alignment horizontal="center" vertical="center"/>
    </xf>
    <xf numFmtId="14" fontId="6" fillId="16" borderId="20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9" fontId="8" fillId="0" borderId="7" xfId="1" applyFont="1" applyFill="1" applyBorder="1" applyAlignment="1">
      <alignment horizontal="center" vertical="center" wrapText="1"/>
    </xf>
    <xf numFmtId="9" fontId="8" fillId="0" borderId="8" xfId="1" applyFont="1" applyFill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right" vertical="top"/>
    </xf>
    <xf numFmtId="164" fontId="8" fillId="0" borderId="16" xfId="0" applyNumberFormat="1" applyFont="1" applyBorder="1" applyAlignment="1">
      <alignment horizontal="right" vertical="top"/>
    </xf>
    <xf numFmtId="0" fontId="16" fillId="22" borderId="22" xfId="0" applyFont="1" applyFill="1" applyBorder="1" applyAlignment="1">
      <alignment horizontal="center"/>
    </xf>
    <xf numFmtId="0" fontId="16" fillId="22" borderId="23" xfId="0" applyFont="1" applyFill="1" applyBorder="1" applyAlignment="1">
      <alignment horizontal="center"/>
    </xf>
    <xf numFmtId="0" fontId="16" fillId="22" borderId="24" xfId="0" applyFont="1" applyFill="1" applyBorder="1" applyAlignment="1">
      <alignment horizontal="center"/>
    </xf>
    <xf numFmtId="164" fontId="9" fillId="4" borderId="22" xfId="0" applyNumberFormat="1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165" fontId="11" fillId="9" borderId="22" xfId="1" applyNumberFormat="1" applyFont="1" applyFill="1" applyBorder="1" applyAlignment="1">
      <alignment horizontal="center"/>
    </xf>
    <xf numFmtId="165" fontId="11" fillId="9" borderId="23" xfId="1" applyNumberFormat="1" applyFont="1" applyFill="1" applyBorder="1" applyAlignment="1">
      <alignment horizontal="center"/>
    </xf>
    <xf numFmtId="165" fontId="11" fillId="9" borderId="24" xfId="1" applyNumberFormat="1" applyFont="1" applyFill="1" applyBorder="1" applyAlignment="1">
      <alignment horizontal="center"/>
    </xf>
    <xf numFmtId="9" fontId="14" fillId="18" borderId="22" xfId="0" applyNumberFormat="1" applyFont="1" applyFill="1" applyBorder="1" applyAlignment="1">
      <alignment horizontal="center"/>
    </xf>
    <xf numFmtId="9" fontId="14" fillId="18" borderId="24" xfId="0" applyNumberFormat="1" applyFont="1" applyFill="1" applyBorder="1" applyAlignment="1">
      <alignment horizontal="center"/>
    </xf>
    <xf numFmtId="9" fontId="3" fillId="15" borderId="1" xfId="1" applyNumberFormat="1" applyFont="1" applyFill="1" applyBorder="1" applyAlignment="1">
      <alignment horizontal="center"/>
    </xf>
    <xf numFmtId="0" fontId="8" fillId="14" borderId="1" xfId="0" applyFont="1" applyFill="1" applyBorder="1" applyAlignment="1">
      <alignment horizontal="center"/>
    </xf>
    <xf numFmtId="9" fontId="8" fillId="14" borderId="22" xfId="1" applyFont="1" applyFill="1" applyBorder="1" applyAlignment="1">
      <alignment horizontal="center"/>
    </xf>
    <xf numFmtId="9" fontId="8" fillId="14" borderId="24" xfId="1" applyFont="1" applyFill="1" applyBorder="1" applyAlignment="1">
      <alignment horizontal="center"/>
    </xf>
    <xf numFmtId="164" fontId="9" fillId="6" borderId="22" xfId="0" applyNumberFormat="1" applyFont="1" applyFill="1" applyBorder="1" applyAlignment="1">
      <alignment horizontal="center"/>
    </xf>
    <xf numFmtId="0" fontId="9" fillId="6" borderId="23" xfId="0" applyFont="1" applyFill="1" applyBorder="1" applyAlignment="1">
      <alignment horizontal="center"/>
    </xf>
    <xf numFmtId="0" fontId="9" fillId="6" borderId="24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6"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7" tint="0.59996337778862885"/>
        </patternFill>
      </fill>
    </dxf>
    <dxf>
      <fill>
        <patternFill>
          <bgColor rgb="FFFAB4B4"/>
        </patternFill>
      </fill>
    </dxf>
    <dxf>
      <fill>
        <patternFill>
          <bgColor rgb="FFFF9933"/>
        </patternFill>
      </fill>
    </dxf>
    <dxf>
      <fill>
        <patternFill>
          <bgColor rgb="FF0033CC"/>
        </patternFill>
      </fill>
    </dxf>
  </dxfs>
  <tableStyles count="0" defaultTableStyle="TableStyleMedium2" defaultPivotStyle="PivotStyleLight16"/>
  <colors>
    <mruColors>
      <color rgb="FFFF9933"/>
      <color rgb="FF00FF00"/>
      <color rgb="FFFFCC29"/>
      <color rgb="FFFAB4B4"/>
      <color rgb="FF00FFFF"/>
      <color rgb="FFFF97CB"/>
      <color rgb="FFFFE285"/>
      <color rgb="FF008582"/>
      <color rgb="FF0099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EE8-4DE5-99E1-128DA66B2386}"/>
              </c:ext>
            </c:extLst>
          </c:dPt>
          <c:dPt>
            <c:idx val="4"/>
            <c:invertIfNegative val="0"/>
            <c:bubble3D val="0"/>
            <c:spPr>
              <a:solidFill>
                <a:srgbClr val="FF97C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EE8-4DE5-99E1-128DA66B2386}"/>
              </c:ext>
            </c:extLst>
          </c:dPt>
          <c:dLbls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EEE8-4DE5-99E1-128DA66B23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('001'!$K$3:$N$3,'001'!$P$3:$S$3)</c:f>
              <c:strCache>
                <c:ptCount val="5"/>
                <c:pt idx="0">
                  <c:v>$ Presup.</c:v>
                </c:pt>
                <c:pt idx="4">
                  <c:v>$ Real</c:v>
                </c:pt>
              </c:strCache>
            </c:strRef>
          </c:cat>
          <c:val>
            <c:numRef>
              <c:f>('001'!$K$4:$N$4,'001'!$P$4:$S$4)</c:f>
              <c:numCache>
                <c:formatCode>General</c:formatCode>
                <c:ptCount val="8"/>
                <c:pt idx="0" formatCode="&quot;$&quot;#,##0">
                  <c:v>13750</c:v>
                </c:pt>
                <c:pt idx="4" formatCode="&quot;$&quot;#,##0">
                  <c:v>13500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E8-4DE5-99E1-128DA66B2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5"/>
        <c:axId val="453527632"/>
        <c:axId val="455462152"/>
      </c:barChart>
      <c:catAx>
        <c:axId val="45352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5462152"/>
        <c:crosses val="autoZero"/>
        <c:auto val="1"/>
        <c:lblAlgn val="ctr"/>
        <c:lblOffset val="100"/>
        <c:noMultiLvlLbl val="0"/>
      </c:catAx>
      <c:valAx>
        <c:axId val="455462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5352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04687720486551"/>
          <c:y val="8.6785009861932938E-2"/>
          <c:w val="0.85394237010696239"/>
          <c:h val="0.9132149901380670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998-4E55-8C51-6AB014AC9AE4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chemeClr val="accent1"/>
                  </a:gs>
                  <a:gs pos="100000">
                    <a:schemeClr val="accent1">
                      <a:lumMod val="84000"/>
                    </a:schemeClr>
                  </a:gs>
                </a:gsLst>
                <a:lin ang="5400000" scaled="1"/>
              </a:gra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998-4E55-8C51-6AB014AC9AE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'001'!$AJ$4:$AM$4</c:f>
              <c:numCache>
                <c:formatCode>0%</c:formatCode>
                <c:ptCount val="4"/>
                <c:pt idx="0">
                  <c:v>0.44444444444444442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D88-4CA2-90F0-6A2070C8A85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"/>
        <c:axId val="468984840"/>
        <c:axId val="468985168"/>
      </c:barChart>
      <c:catAx>
        <c:axId val="468984840"/>
        <c:scaling>
          <c:orientation val="minMax"/>
        </c:scaling>
        <c:delete val="1"/>
        <c:axPos val="b"/>
        <c:majorTickMark val="none"/>
        <c:minorTickMark val="none"/>
        <c:tickLblPos val="nextTo"/>
        <c:crossAx val="468985168"/>
        <c:crosses val="autoZero"/>
        <c:auto val="1"/>
        <c:lblAlgn val="ctr"/>
        <c:lblOffset val="100"/>
        <c:noMultiLvlLbl val="0"/>
      </c:catAx>
      <c:valAx>
        <c:axId val="46898516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8984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AFE-4360-ADAB-A656ECDD97C9}"/>
              </c:ext>
            </c:extLst>
          </c:dPt>
          <c:dPt>
            <c:idx val="1"/>
            <c:bubble3D val="0"/>
            <c:spPr>
              <a:solidFill>
                <a:srgbClr val="FFCC2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AFE-4360-ADAB-A656ECDD97C9}"/>
              </c:ext>
            </c:extLst>
          </c:dPt>
          <c:dPt>
            <c:idx val="2"/>
            <c:bubble3D val="0"/>
            <c:spPr>
              <a:solidFill>
                <a:srgbClr val="FAB4B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AFE-4360-ADAB-A656ECDD97C9}"/>
              </c:ext>
            </c:extLst>
          </c:dPt>
          <c:dLbls>
            <c:dLbl>
              <c:idx val="0"/>
              <c:layout>
                <c:manualLayout>
                  <c:x val="4.9612403100775082E-2"/>
                  <c:y val="-0.175273865414710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AFE-4360-ADAB-A656ECDD97C9}"/>
                </c:ext>
              </c:extLst>
            </c:dLbl>
            <c:dLbl>
              <c:idx val="1"/>
              <c:layout>
                <c:manualLayout>
                  <c:x val="0.16124031007751938"/>
                  <c:y val="0.118935837245696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FE-4360-ADAB-A656ECDD97C9}"/>
                </c:ext>
              </c:extLst>
            </c:dLbl>
            <c:dLbl>
              <c:idx val="2"/>
              <c:layout>
                <c:manualLayout>
                  <c:x val="-9.92248062015504E-2"/>
                  <c:y val="-0.225352112676056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FE-4360-ADAB-A656ECDD97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'001'!$AB$2:$AB$4</c:f>
              <c:numCache>
                <c:formatCode>0%</c:formatCode>
                <c:ptCount val="3"/>
                <c:pt idx="0">
                  <c:v>0.33333333333333331</c:v>
                </c:pt>
                <c:pt idx="1">
                  <c:v>0.16666666666666666</c:v>
                </c:pt>
                <c:pt idx="2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FE-4360-ADAB-A656ECDD9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33</xdr:row>
      <xdr:rowOff>85724</xdr:rowOff>
    </xdr:from>
    <xdr:to>
      <xdr:col>2</xdr:col>
      <xdr:colOff>1600200</xdr:colOff>
      <xdr:row>44</xdr:row>
      <xdr:rowOff>95249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</xdr:colOff>
      <xdr:row>34</xdr:row>
      <xdr:rowOff>95250</xdr:rowOff>
    </xdr:from>
    <xdr:to>
      <xdr:col>15</xdr:col>
      <xdr:colOff>104775</xdr:colOff>
      <xdr:row>44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104775</xdr:colOff>
      <xdr:row>33</xdr:row>
      <xdr:rowOff>85724</xdr:rowOff>
    </xdr:from>
    <xdr:to>
      <xdr:col>5</xdr:col>
      <xdr:colOff>561975</xdr:colOff>
      <xdr:row>44</xdr:row>
      <xdr:rowOff>123825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45"/>
  <sheetViews>
    <sheetView showGridLines="0" tabSelected="1" zoomScale="85" zoomScaleNormal="85" workbookViewId="0">
      <selection activeCell="AO8" sqref="AO8"/>
    </sheetView>
  </sheetViews>
  <sheetFormatPr baseColWidth="10" defaultRowHeight="15" x14ac:dyDescent="0.25"/>
  <cols>
    <col min="1" max="1" width="1.5703125" customWidth="1"/>
    <col min="2" max="2" width="4.28515625" customWidth="1"/>
    <col min="3" max="3" width="29" customWidth="1"/>
    <col min="4" max="4" width="14.7109375" customWidth="1"/>
    <col min="5" max="6" width="10.28515625" customWidth="1"/>
    <col min="7" max="8" width="4.5703125" customWidth="1"/>
    <col min="9" max="9" width="6" customWidth="1"/>
    <col min="10" max="39" width="3" customWidth="1"/>
    <col min="40" max="40" width="8.85546875" bestFit="1" customWidth="1"/>
    <col min="41" max="76" width="5.42578125" customWidth="1"/>
  </cols>
  <sheetData>
    <row r="1" spans="1:42" ht="13.5" customHeight="1" thickBot="1" x14ac:dyDescent="0.3">
      <c r="A1">
        <v>0</v>
      </c>
    </row>
    <row r="2" spans="1:42" ht="17.25" customHeight="1" thickBot="1" x14ac:dyDescent="0.3">
      <c r="B2" s="62" t="s">
        <v>4</v>
      </c>
      <c r="C2" s="63"/>
      <c r="D2" s="63"/>
      <c r="E2" s="64">
        <f ca="1">TODAY()</f>
        <v>43705</v>
      </c>
      <c r="F2" s="63"/>
      <c r="G2" s="63"/>
      <c r="H2" s="37"/>
      <c r="I2" s="38">
        <f ca="1">DAY(E2)</f>
        <v>28</v>
      </c>
      <c r="K2" s="48" t="s">
        <v>14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50"/>
      <c r="Z2" s="53">
        <f>COUNTIF(AN7:AN32,"&gt;=100%")</f>
        <v>2</v>
      </c>
      <c r="AA2" s="53"/>
      <c r="AB2" s="55">
        <f>IFERROR(Z2/SUM($Z$2:$AA$4),0)</f>
        <v>0.33333333333333331</v>
      </c>
      <c r="AC2" s="56"/>
      <c r="AD2" s="19" t="s">
        <v>11</v>
      </c>
      <c r="AE2" s="20"/>
      <c r="AF2" s="21"/>
      <c r="AG2" s="21"/>
      <c r="AH2" s="22"/>
      <c r="AJ2" s="51">
        <f>MAX(H7,H9,H11,H13,H15,H17,H19,H21,H23,H25,H27,H29,H31)-AL2</f>
        <v>18</v>
      </c>
      <c r="AK2" s="51"/>
      <c r="AL2" s="36"/>
      <c r="AM2" s="19" t="s">
        <v>16</v>
      </c>
      <c r="AN2" s="25"/>
      <c r="AO2" s="2"/>
    </row>
    <row r="3" spans="1:42" ht="15.75" customHeight="1" x14ac:dyDescent="0.25">
      <c r="B3" s="12" t="s">
        <v>5</v>
      </c>
      <c r="C3" s="13"/>
      <c r="D3" s="13"/>
      <c r="E3" s="13" t="s">
        <v>17</v>
      </c>
      <c r="F3" s="13"/>
      <c r="G3" s="13"/>
      <c r="H3" s="13"/>
      <c r="I3" s="23"/>
      <c r="K3" s="59" t="s">
        <v>9</v>
      </c>
      <c r="L3" s="60"/>
      <c r="M3" s="60"/>
      <c r="N3" s="61"/>
      <c r="O3" s="2"/>
      <c r="P3" s="59" t="s">
        <v>10</v>
      </c>
      <c r="Q3" s="60"/>
      <c r="R3" s="60"/>
      <c r="S3" s="61"/>
      <c r="T3" s="2"/>
      <c r="U3" s="59" t="s">
        <v>18</v>
      </c>
      <c r="V3" s="60"/>
      <c r="W3" s="60"/>
      <c r="X3" s="61"/>
      <c r="Y3" s="2"/>
      <c r="Z3" s="54">
        <f>COUNTIFS(AN7:AN32,"&gt;=1%",AN7:AN32,"&lt;100%")</f>
        <v>1</v>
      </c>
      <c r="AA3" s="54"/>
      <c r="AB3" s="57">
        <f>IFERROR(Z3/SUM($Z$2:$AA$4),0)</f>
        <v>0.16666666666666666</v>
      </c>
      <c r="AC3" s="58"/>
      <c r="AD3" s="19" t="s">
        <v>13</v>
      </c>
      <c r="AE3" s="20"/>
      <c r="AF3" s="21"/>
      <c r="AG3" s="21"/>
      <c r="AH3" s="22"/>
      <c r="AJ3" s="52">
        <f>MAX(H8,H10,H12,H14,H16,H18,H20,H22,H24,H26,H28,H30,H32)-AL3</f>
        <v>8</v>
      </c>
      <c r="AK3" s="52"/>
      <c r="AL3" s="36"/>
      <c r="AM3" s="19" t="s">
        <v>19</v>
      </c>
      <c r="AN3" s="25"/>
      <c r="AO3" s="2"/>
    </row>
    <row r="4" spans="1:42" ht="15.75" customHeight="1" x14ac:dyDescent="0.25">
      <c r="B4" s="14" t="s">
        <v>6</v>
      </c>
      <c r="C4" s="15"/>
      <c r="D4" s="15"/>
      <c r="E4" s="15" t="s">
        <v>7</v>
      </c>
      <c r="F4" s="15"/>
      <c r="G4" s="15"/>
      <c r="H4" s="15"/>
      <c r="I4" s="24"/>
      <c r="K4" s="88">
        <f>SUM(E7:E32)</f>
        <v>13750</v>
      </c>
      <c r="L4" s="89"/>
      <c r="M4" s="89"/>
      <c r="N4" s="90"/>
      <c r="O4" s="2"/>
      <c r="P4" s="76">
        <f>SUM(F7:F32)</f>
        <v>13500</v>
      </c>
      <c r="Q4" s="77"/>
      <c r="R4" s="77"/>
      <c r="S4" s="78"/>
      <c r="T4" s="2"/>
      <c r="U4" s="79">
        <f>IFERROR(P4/K4,0)</f>
        <v>0.98181818181818181</v>
      </c>
      <c r="V4" s="80"/>
      <c r="W4" s="80"/>
      <c r="X4" s="81"/>
      <c r="Y4" s="2"/>
      <c r="Z4" s="85">
        <f>COUNTA(C7:C32)-Z2-Z3</f>
        <v>3</v>
      </c>
      <c r="AA4" s="85"/>
      <c r="AB4" s="86">
        <f>IFERROR(Z4/SUM($Z$2:$AA$4),0)</f>
        <v>0.5</v>
      </c>
      <c r="AC4" s="87"/>
      <c r="AD4" s="19" t="s">
        <v>12</v>
      </c>
      <c r="AE4" s="20"/>
      <c r="AF4" s="21"/>
      <c r="AG4" s="21"/>
      <c r="AH4" s="22"/>
      <c r="AI4" s="35"/>
      <c r="AJ4" s="84">
        <f>IFERROR(AJ3/AJ2,0)</f>
        <v>0.44444444444444442</v>
      </c>
      <c r="AK4" s="84"/>
      <c r="AL4" s="82">
        <v>1</v>
      </c>
      <c r="AM4" s="83"/>
      <c r="AN4" s="25" t="s">
        <v>8</v>
      </c>
      <c r="AO4" s="2"/>
    </row>
    <row r="5" spans="1:42" ht="5.25" customHeight="1" thickBot="1" x14ac:dyDescent="0.3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2" ht="17.25" customHeight="1" thickBot="1" x14ac:dyDescent="0.3">
      <c r="B6" s="4"/>
      <c r="C6" s="16" t="s">
        <v>15</v>
      </c>
      <c r="D6" s="16" t="s">
        <v>1</v>
      </c>
      <c r="E6" s="7" t="s">
        <v>9</v>
      </c>
      <c r="F6" s="18" t="s">
        <v>10</v>
      </c>
      <c r="G6" s="5" t="s">
        <v>2</v>
      </c>
      <c r="H6" s="5" t="s">
        <v>3</v>
      </c>
      <c r="I6" s="6" t="s">
        <v>0</v>
      </c>
      <c r="J6" s="17">
        <v>1</v>
      </c>
      <c r="K6" s="17">
        <v>2</v>
      </c>
      <c r="L6" s="17">
        <v>3</v>
      </c>
      <c r="M6" s="17">
        <v>4</v>
      </c>
      <c r="N6" s="17">
        <v>5</v>
      </c>
      <c r="O6" s="17">
        <v>6</v>
      </c>
      <c r="P6" s="17">
        <v>7</v>
      </c>
      <c r="Q6" s="17">
        <v>8</v>
      </c>
      <c r="R6" s="17">
        <v>9</v>
      </c>
      <c r="S6" s="17">
        <v>10</v>
      </c>
      <c r="T6" s="17">
        <v>11</v>
      </c>
      <c r="U6" s="17">
        <v>12</v>
      </c>
      <c r="V6" s="17">
        <v>13</v>
      </c>
      <c r="W6" s="17">
        <v>14</v>
      </c>
      <c r="X6" s="17">
        <v>15</v>
      </c>
      <c r="Y6" s="17">
        <v>16</v>
      </c>
      <c r="Z6" s="17">
        <v>17</v>
      </c>
      <c r="AA6" s="17">
        <v>18</v>
      </c>
      <c r="AB6" s="17">
        <v>19</v>
      </c>
      <c r="AC6" s="17">
        <v>20</v>
      </c>
      <c r="AD6" s="17">
        <v>21</v>
      </c>
      <c r="AE6" s="17">
        <v>22</v>
      </c>
      <c r="AF6" s="17">
        <v>23</v>
      </c>
      <c r="AG6" s="17">
        <v>24</v>
      </c>
      <c r="AH6" s="17">
        <v>25</v>
      </c>
      <c r="AI6" s="17">
        <v>26</v>
      </c>
      <c r="AJ6" s="17">
        <v>27</v>
      </c>
      <c r="AK6" s="17">
        <v>28</v>
      </c>
      <c r="AL6" s="17">
        <v>29</v>
      </c>
      <c r="AM6" s="17">
        <v>30</v>
      </c>
      <c r="AN6" s="6" t="s">
        <v>8</v>
      </c>
      <c r="AO6" s="3"/>
      <c r="AP6" s="1"/>
    </row>
    <row r="7" spans="1:42" ht="13.5" customHeight="1" x14ac:dyDescent="0.25">
      <c r="B7" s="65">
        <v>1</v>
      </c>
      <c r="C7" s="67" t="s">
        <v>23</v>
      </c>
      <c r="D7" s="67" t="s">
        <v>30</v>
      </c>
      <c r="E7" s="71">
        <v>1200</v>
      </c>
      <c r="F7" s="71">
        <v>1500</v>
      </c>
      <c r="G7" s="41">
        <v>1</v>
      </c>
      <c r="H7" s="41">
        <v>3</v>
      </c>
      <c r="I7" s="41">
        <f>IF(G7&gt;0,(H7-G7+1),0)</f>
        <v>3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9"/>
      <c r="AN7" s="69">
        <f>IFERROR(I8/I7,0)</f>
        <v>1</v>
      </c>
      <c r="AO7" s="2"/>
    </row>
    <row r="8" spans="1:42" ht="13.5" customHeight="1" thickBot="1" x14ac:dyDescent="0.3">
      <c r="B8" s="66"/>
      <c r="C8" s="68"/>
      <c r="D8" s="68"/>
      <c r="E8" s="72"/>
      <c r="F8" s="72"/>
      <c r="G8" s="39">
        <v>1</v>
      </c>
      <c r="H8" s="39">
        <v>3</v>
      </c>
      <c r="I8" s="40">
        <f t="shared" ref="I8:I31" si="0">IF(G8&gt;0,(H8-G8+1),0)</f>
        <v>3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1"/>
      <c r="AN8" s="70"/>
      <c r="AO8" s="2"/>
    </row>
    <row r="9" spans="1:42" ht="13.5" customHeight="1" x14ac:dyDescent="0.25">
      <c r="B9" s="65">
        <v>2</v>
      </c>
      <c r="C9" s="67" t="s">
        <v>24</v>
      </c>
      <c r="D9" s="67" t="s">
        <v>22</v>
      </c>
      <c r="E9" s="71">
        <v>3000</v>
      </c>
      <c r="F9" s="71">
        <v>2800</v>
      </c>
      <c r="G9" s="41">
        <v>4</v>
      </c>
      <c r="H9" s="41">
        <v>7</v>
      </c>
      <c r="I9" s="41">
        <f t="shared" si="0"/>
        <v>4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9"/>
      <c r="AN9" s="69">
        <f>IFERROR(I10/I9,0)</f>
        <v>1.25</v>
      </c>
      <c r="AO9" s="2"/>
    </row>
    <row r="10" spans="1:42" ht="13.5" customHeight="1" thickBot="1" x14ac:dyDescent="0.3">
      <c r="B10" s="66"/>
      <c r="C10" s="68"/>
      <c r="D10" s="68"/>
      <c r="E10" s="72"/>
      <c r="F10" s="72"/>
      <c r="G10" s="39">
        <v>4</v>
      </c>
      <c r="H10" s="39">
        <v>8</v>
      </c>
      <c r="I10" s="40">
        <f t="shared" ref="I10" si="1">IF(G10&gt;0,(H10-G10+1),0)</f>
        <v>5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1"/>
      <c r="AN10" s="70"/>
      <c r="AO10" s="2"/>
    </row>
    <row r="11" spans="1:42" ht="13.5" customHeight="1" x14ac:dyDescent="0.25">
      <c r="B11" s="65">
        <v>3</v>
      </c>
      <c r="C11" s="67" t="s">
        <v>25</v>
      </c>
      <c r="D11" s="67" t="s">
        <v>20</v>
      </c>
      <c r="E11" s="71">
        <v>5000</v>
      </c>
      <c r="F11" s="71">
        <v>5000</v>
      </c>
      <c r="G11" s="41">
        <v>7</v>
      </c>
      <c r="H11" s="41">
        <v>11</v>
      </c>
      <c r="I11" s="41">
        <f t="shared" si="0"/>
        <v>5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9"/>
      <c r="AN11" s="69">
        <f>IFERROR(I12/I11,0)</f>
        <v>0.4</v>
      </c>
      <c r="AO11" s="2"/>
    </row>
    <row r="12" spans="1:42" ht="13.5" customHeight="1" thickBot="1" x14ac:dyDescent="0.3">
      <c r="B12" s="66"/>
      <c r="C12" s="68"/>
      <c r="D12" s="68"/>
      <c r="E12" s="72"/>
      <c r="F12" s="72"/>
      <c r="G12" s="39">
        <v>7</v>
      </c>
      <c r="H12" s="39">
        <v>8</v>
      </c>
      <c r="I12" s="40">
        <f t="shared" ref="I12" si="2">IF(G12&gt;0,(H12-G12+1),0)</f>
        <v>2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1"/>
      <c r="AN12" s="70"/>
      <c r="AO12" s="2"/>
    </row>
    <row r="13" spans="1:42" ht="13.5" customHeight="1" x14ac:dyDescent="0.25">
      <c r="B13" s="65">
        <v>4</v>
      </c>
      <c r="C13" s="67" t="s">
        <v>26</v>
      </c>
      <c r="D13" s="67" t="s">
        <v>29</v>
      </c>
      <c r="E13" s="71">
        <v>2000</v>
      </c>
      <c r="F13" s="71">
        <v>2400</v>
      </c>
      <c r="G13" s="41">
        <v>10</v>
      </c>
      <c r="H13" s="41">
        <v>18</v>
      </c>
      <c r="I13" s="41">
        <f t="shared" si="0"/>
        <v>9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9"/>
      <c r="AN13" s="69">
        <f>IFERROR(I14/I13,0)</f>
        <v>0</v>
      </c>
      <c r="AO13" s="2"/>
    </row>
    <row r="14" spans="1:42" ht="13.5" customHeight="1" thickBot="1" x14ac:dyDescent="0.3">
      <c r="B14" s="66"/>
      <c r="C14" s="68"/>
      <c r="D14" s="68"/>
      <c r="E14" s="72"/>
      <c r="F14" s="72"/>
      <c r="G14" s="39"/>
      <c r="H14" s="39"/>
      <c r="I14" s="40">
        <f t="shared" ref="I14" si="3">IF(G14&gt;0,(H14-G14+1),0)</f>
        <v>0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1"/>
      <c r="AN14" s="70"/>
      <c r="AO14" s="2"/>
    </row>
    <row r="15" spans="1:42" ht="13.5" customHeight="1" x14ac:dyDescent="0.25">
      <c r="B15" s="65">
        <v>5</v>
      </c>
      <c r="C15" s="67" t="s">
        <v>27</v>
      </c>
      <c r="D15" s="67" t="s">
        <v>21</v>
      </c>
      <c r="E15" s="71">
        <v>1800</v>
      </c>
      <c r="F15" s="71">
        <v>1300</v>
      </c>
      <c r="G15" s="41"/>
      <c r="H15" s="41"/>
      <c r="I15" s="41">
        <f t="shared" si="0"/>
        <v>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9"/>
      <c r="AN15" s="69">
        <f>IFERROR(I16/I15,0)</f>
        <v>0</v>
      </c>
      <c r="AO15" s="2"/>
    </row>
    <row r="16" spans="1:42" ht="13.5" customHeight="1" thickBot="1" x14ac:dyDescent="0.3">
      <c r="B16" s="66"/>
      <c r="C16" s="68"/>
      <c r="D16" s="68"/>
      <c r="E16" s="72"/>
      <c r="F16" s="72"/>
      <c r="G16" s="39"/>
      <c r="H16" s="39"/>
      <c r="I16" s="40">
        <f t="shared" ref="I16" si="4">IF(G16&gt;0,(H16-G16+1),0)</f>
        <v>0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1"/>
      <c r="AN16" s="70"/>
      <c r="AO16" s="2"/>
    </row>
    <row r="17" spans="2:41" ht="13.5" customHeight="1" x14ac:dyDescent="0.25">
      <c r="B17" s="65">
        <v>6</v>
      </c>
      <c r="C17" s="67" t="s">
        <v>28</v>
      </c>
      <c r="D17" s="67" t="s">
        <v>31</v>
      </c>
      <c r="E17" s="71">
        <v>750</v>
      </c>
      <c r="F17" s="71">
        <v>500</v>
      </c>
      <c r="G17" s="41"/>
      <c r="H17" s="41"/>
      <c r="I17" s="41">
        <f t="shared" si="0"/>
        <v>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9"/>
      <c r="AN17" s="69">
        <f>IFERROR(I18/I17,0)</f>
        <v>0</v>
      </c>
      <c r="AO17" s="2"/>
    </row>
    <row r="18" spans="2:41" ht="13.5" customHeight="1" thickBot="1" x14ac:dyDescent="0.3">
      <c r="B18" s="66"/>
      <c r="C18" s="68"/>
      <c r="D18" s="68"/>
      <c r="E18" s="72"/>
      <c r="F18" s="72"/>
      <c r="G18" s="39"/>
      <c r="H18" s="39"/>
      <c r="I18" s="40">
        <f t="shared" ref="I18" si="5">IF(G18&gt;0,(H18-G18+1),0)</f>
        <v>0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1"/>
      <c r="AN18" s="70"/>
      <c r="AO18" s="2"/>
    </row>
    <row r="19" spans="2:41" ht="13.5" customHeight="1" x14ac:dyDescent="0.25">
      <c r="B19" s="65">
        <v>7</v>
      </c>
      <c r="C19" s="67"/>
      <c r="D19" s="67"/>
      <c r="E19" s="71"/>
      <c r="F19" s="71"/>
      <c r="G19" s="41"/>
      <c r="H19" s="41"/>
      <c r="I19" s="41">
        <f t="shared" si="0"/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9"/>
      <c r="AN19" s="69">
        <f>IFERROR(I20/I19,0)</f>
        <v>0</v>
      </c>
      <c r="AO19" s="2"/>
    </row>
    <row r="20" spans="2:41" ht="13.5" customHeight="1" thickBot="1" x14ac:dyDescent="0.3">
      <c r="B20" s="66"/>
      <c r="C20" s="68"/>
      <c r="D20" s="68"/>
      <c r="E20" s="72"/>
      <c r="F20" s="72"/>
      <c r="G20" s="39"/>
      <c r="H20" s="39"/>
      <c r="I20" s="40">
        <f t="shared" ref="I20" si="6">IF(G20&gt;0,(H20-G20+1),0)</f>
        <v>0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1"/>
      <c r="AN20" s="70"/>
      <c r="AO20" s="2"/>
    </row>
    <row r="21" spans="2:41" ht="13.5" customHeight="1" x14ac:dyDescent="0.25">
      <c r="B21" s="65">
        <v>8</v>
      </c>
      <c r="C21" s="67"/>
      <c r="D21" s="67"/>
      <c r="E21" s="71"/>
      <c r="F21" s="71"/>
      <c r="G21" s="41"/>
      <c r="H21" s="41"/>
      <c r="I21" s="41">
        <f t="shared" si="0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9"/>
      <c r="AN21" s="69">
        <f>IFERROR(I22/I21,0)</f>
        <v>0</v>
      </c>
      <c r="AO21" s="2"/>
    </row>
    <row r="22" spans="2:41" ht="13.5" customHeight="1" thickBot="1" x14ac:dyDescent="0.3">
      <c r="B22" s="66"/>
      <c r="C22" s="68"/>
      <c r="D22" s="68"/>
      <c r="E22" s="72"/>
      <c r="F22" s="72"/>
      <c r="G22" s="39"/>
      <c r="H22" s="39"/>
      <c r="I22" s="40">
        <f t="shared" ref="I22" si="7">IF(G22&gt;0,(H22-G22+1),0)</f>
        <v>0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1"/>
      <c r="AN22" s="70"/>
      <c r="AO22" s="2"/>
    </row>
    <row r="23" spans="2:41" ht="13.5" customHeight="1" x14ac:dyDescent="0.25">
      <c r="B23" s="65">
        <v>9</v>
      </c>
      <c r="C23" s="67"/>
      <c r="D23" s="67"/>
      <c r="E23" s="71"/>
      <c r="F23" s="71"/>
      <c r="G23" s="41"/>
      <c r="H23" s="41"/>
      <c r="I23" s="41">
        <f t="shared" si="0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9"/>
      <c r="AN23" s="69">
        <f>IFERROR(I24/I23,0)</f>
        <v>0</v>
      </c>
      <c r="AO23" s="2"/>
    </row>
    <row r="24" spans="2:41" ht="13.5" customHeight="1" thickBot="1" x14ac:dyDescent="0.3">
      <c r="B24" s="66"/>
      <c r="C24" s="68"/>
      <c r="D24" s="68"/>
      <c r="E24" s="72"/>
      <c r="F24" s="72"/>
      <c r="G24" s="39"/>
      <c r="H24" s="39"/>
      <c r="I24" s="40">
        <f t="shared" ref="I24" si="8">IF(G24&gt;0,(H24-G24+1),0)</f>
        <v>0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1"/>
      <c r="AN24" s="70"/>
      <c r="AO24" s="2"/>
    </row>
    <row r="25" spans="2:41" ht="13.5" customHeight="1" x14ac:dyDescent="0.25">
      <c r="B25" s="65">
        <v>10</v>
      </c>
      <c r="C25" s="67"/>
      <c r="D25" s="67"/>
      <c r="E25" s="71"/>
      <c r="F25" s="71"/>
      <c r="G25" s="41"/>
      <c r="H25" s="41"/>
      <c r="I25" s="41">
        <f t="shared" si="0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9"/>
      <c r="AN25" s="69">
        <f>IFERROR(I26/I25,0)</f>
        <v>0</v>
      </c>
      <c r="AO25" s="2"/>
    </row>
    <row r="26" spans="2:41" ht="13.5" customHeight="1" thickBot="1" x14ac:dyDescent="0.3">
      <c r="B26" s="66"/>
      <c r="C26" s="68"/>
      <c r="D26" s="68"/>
      <c r="E26" s="72"/>
      <c r="F26" s="72"/>
      <c r="G26" s="39"/>
      <c r="H26" s="39"/>
      <c r="I26" s="40">
        <f t="shared" ref="I26" si="9">IF(G26&gt;0,(H26-G26+1),0)</f>
        <v>0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1"/>
      <c r="AN26" s="70"/>
      <c r="AO26" s="2"/>
    </row>
    <row r="27" spans="2:41" ht="13.5" customHeight="1" x14ac:dyDescent="0.25">
      <c r="B27" s="65">
        <v>11</v>
      </c>
      <c r="C27" s="67"/>
      <c r="D27" s="67"/>
      <c r="E27" s="71"/>
      <c r="F27" s="71"/>
      <c r="G27" s="41"/>
      <c r="H27" s="41"/>
      <c r="I27" s="41">
        <f t="shared" si="0"/>
        <v>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9"/>
      <c r="AN27" s="69">
        <f>IFERROR(I28/I27,0)</f>
        <v>0</v>
      </c>
      <c r="AO27" s="2"/>
    </row>
    <row r="28" spans="2:41" ht="13.5" customHeight="1" thickBot="1" x14ac:dyDescent="0.3">
      <c r="B28" s="66"/>
      <c r="C28" s="68"/>
      <c r="D28" s="68"/>
      <c r="E28" s="72"/>
      <c r="F28" s="72"/>
      <c r="G28" s="39"/>
      <c r="H28" s="39"/>
      <c r="I28" s="40">
        <f t="shared" ref="I28" si="10">IF(G28&gt;0,(H28-G28+1),0)</f>
        <v>0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1"/>
      <c r="AN28" s="70"/>
      <c r="AO28" s="2"/>
    </row>
    <row r="29" spans="2:41" ht="13.5" customHeight="1" x14ac:dyDescent="0.25">
      <c r="B29" s="65">
        <v>12</v>
      </c>
      <c r="C29" s="67"/>
      <c r="D29" s="67"/>
      <c r="E29" s="71"/>
      <c r="F29" s="71"/>
      <c r="G29" s="41"/>
      <c r="H29" s="41"/>
      <c r="I29" s="41">
        <f t="shared" si="0"/>
        <v>0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9"/>
      <c r="AN29" s="69">
        <f>IFERROR(I30/I29,0)</f>
        <v>0</v>
      </c>
      <c r="AO29" s="2"/>
    </row>
    <row r="30" spans="2:41" ht="13.5" customHeight="1" thickBot="1" x14ac:dyDescent="0.3">
      <c r="B30" s="66"/>
      <c r="C30" s="68"/>
      <c r="D30" s="68"/>
      <c r="E30" s="72"/>
      <c r="F30" s="72"/>
      <c r="G30" s="39"/>
      <c r="H30" s="39"/>
      <c r="I30" s="40">
        <f t="shared" ref="I30" si="11">IF(G30&gt;0,(H30-G30+1),0)</f>
        <v>0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1"/>
      <c r="AN30" s="70"/>
      <c r="AO30" s="2"/>
    </row>
    <row r="31" spans="2:41" ht="13.5" customHeight="1" x14ac:dyDescent="0.25">
      <c r="B31" s="65">
        <v>13</v>
      </c>
      <c r="C31" s="67"/>
      <c r="D31" s="67"/>
      <c r="E31" s="71"/>
      <c r="F31" s="71"/>
      <c r="G31" s="41"/>
      <c r="H31" s="41"/>
      <c r="I31" s="41">
        <f t="shared" si="0"/>
        <v>0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9"/>
      <c r="AN31" s="69">
        <f>IFERROR(I32/I31,0)</f>
        <v>0</v>
      </c>
      <c r="AO31" s="2"/>
    </row>
    <row r="32" spans="2:41" ht="13.5" customHeight="1" thickBot="1" x14ac:dyDescent="0.3">
      <c r="B32" s="66"/>
      <c r="C32" s="68"/>
      <c r="D32" s="68"/>
      <c r="E32" s="72"/>
      <c r="F32" s="72"/>
      <c r="G32" s="39"/>
      <c r="H32" s="39"/>
      <c r="I32" s="40">
        <f t="shared" ref="I32" si="12">IF(G32&gt;0,(H32-G32+1),0)</f>
        <v>0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1"/>
      <c r="AN32" s="70"/>
      <c r="AO32" s="2"/>
    </row>
    <row r="33" spans="2:40" ht="6.75" customHeight="1" x14ac:dyDescent="0.25"/>
    <row r="34" spans="2:40" x14ac:dyDescent="0.25">
      <c r="B34" s="26"/>
      <c r="C34" s="28"/>
      <c r="D34" s="26"/>
      <c r="E34" s="27"/>
      <c r="F34" s="28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73" t="s">
        <v>32</v>
      </c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5"/>
    </row>
    <row r="35" spans="2:40" x14ac:dyDescent="0.25">
      <c r="B35" s="29"/>
      <c r="C35" s="31"/>
      <c r="D35" s="29"/>
      <c r="E35" s="30"/>
      <c r="F35" s="31"/>
      <c r="G35" s="30"/>
      <c r="H35" s="30"/>
      <c r="I35" s="30"/>
      <c r="J35" s="30"/>
      <c r="K35" s="30"/>
      <c r="L35" s="30"/>
      <c r="M35" s="30"/>
      <c r="N35" s="30"/>
      <c r="O35" s="30"/>
      <c r="P35" s="31"/>
      <c r="Q35" s="42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4"/>
    </row>
    <row r="36" spans="2:40" x14ac:dyDescent="0.25">
      <c r="B36" s="29"/>
      <c r="C36" s="31"/>
      <c r="D36" s="29"/>
      <c r="E36" s="30"/>
      <c r="F36" s="31"/>
      <c r="G36" s="30"/>
      <c r="H36" s="30"/>
      <c r="I36" s="30"/>
      <c r="J36" s="30"/>
      <c r="K36" s="30"/>
      <c r="L36" s="30"/>
      <c r="M36" s="30"/>
      <c r="N36" s="30"/>
      <c r="O36" s="30"/>
      <c r="P36" s="31"/>
      <c r="Q36" s="42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4"/>
    </row>
    <row r="37" spans="2:40" x14ac:dyDescent="0.25">
      <c r="B37" s="29"/>
      <c r="C37" s="31"/>
      <c r="D37" s="29"/>
      <c r="E37" s="30"/>
      <c r="F37" s="31"/>
      <c r="G37" s="30"/>
      <c r="H37" s="30"/>
      <c r="I37" s="30"/>
      <c r="J37" s="30"/>
      <c r="K37" s="30"/>
      <c r="L37" s="30"/>
      <c r="M37" s="30"/>
      <c r="N37" s="30"/>
      <c r="O37" s="30"/>
      <c r="P37" s="31"/>
      <c r="Q37" s="42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4"/>
    </row>
    <row r="38" spans="2:40" x14ac:dyDescent="0.25">
      <c r="B38" s="29"/>
      <c r="C38" s="31"/>
      <c r="D38" s="29"/>
      <c r="E38" s="30"/>
      <c r="F38" s="31"/>
      <c r="G38" s="30"/>
      <c r="H38" s="30"/>
      <c r="I38" s="30"/>
      <c r="J38" s="30"/>
      <c r="K38" s="30"/>
      <c r="L38" s="30"/>
      <c r="M38" s="30"/>
      <c r="N38" s="30"/>
      <c r="O38" s="30"/>
      <c r="P38" s="31"/>
      <c r="Q38" s="42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4"/>
    </row>
    <row r="39" spans="2:40" x14ac:dyDescent="0.25">
      <c r="B39" s="29"/>
      <c r="C39" s="31"/>
      <c r="D39" s="29"/>
      <c r="E39" s="30"/>
      <c r="F39" s="31"/>
      <c r="G39" s="30"/>
      <c r="H39" s="30"/>
      <c r="I39" s="30"/>
      <c r="J39" s="30"/>
      <c r="K39" s="30"/>
      <c r="L39" s="30"/>
      <c r="M39" s="30"/>
      <c r="N39" s="30"/>
      <c r="O39" s="30"/>
      <c r="P39" s="31"/>
      <c r="Q39" s="42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4"/>
    </row>
    <row r="40" spans="2:40" x14ac:dyDescent="0.25">
      <c r="B40" s="29"/>
      <c r="C40" s="31"/>
      <c r="D40" s="29"/>
      <c r="E40" s="30"/>
      <c r="F40" s="31"/>
      <c r="G40" s="30"/>
      <c r="H40" s="30"/>
      <c r="I40" s="30"/>
      <c r="J40" s="30"/>
      <c r="K40" s="30"/>
      <c r="L40" s="30"/>
      <c r="M40" s="30"/>
      <c r="N40" s="30"/>
      <c r="O40" s="30"/>
      <c r="P40" s="31"/>
      <c r="Q40" s="42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4"/>
    </row>
    <row r="41" spans="2:40" x14ac:dyDescent="0.25">
      <c r="B41" s="29"/>
      <c r="C41" s="31"/>
      <c r="D41" s="29"/>
      <c r="E41" s="30"/>
      <c r="F41" s="31"/>
      <c r="G41" s="30"/>
      <c r="H41" s="30"/>
      <c r="I41" s="30"/>
      <c r="J41" s="30"/>
      <c r="K41" s="30"/>
      <c r="L41" s="30"/>
      <c r="M41" s="30"/>
      <c r="N41" s="30"/>
      <c r="O41" s="30"/>
      <c r="P41" s="31"/>
      <c r="Q41" s="42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4"/>
    </row>
    <row r="42" spans="2:40" x14ac:dyDescent="0.25">
      <c r="B42" s="29"/>
      <c r="C42" s="31"/>
      <c r="D42" s="29"/>
      <c r="E42" s="30"/>
      <c r="F42" s="31"/>
      <c r="G42" s="30"/>
      <c r="H42" s="30"/>
      <c r="I42" s="30"/>
      <c r="J42" s="30"/>
      <c r="K42" s="30"/>
      <c r="L42" s="30"/>
      <c r="M42" s="30"/>
      <c r="N42" s="30"/>
      <c r="O42" s="30"/>
      <c r="P42" s="31"/>
      <c r="Q42" s="42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4"/>
    </row>
    <row r="43" spans="2:40" x14ac:dyDescent="0.25">
      <c r="B43" s="29"/>
      <c r="C43" s="31"/>
      <c r="D43" s="29"/>
      <c r="E43" s="30"/>
      <c r="F43" s="31"/>
      <c r="G43" s="30"/>
      <c r="H43" s="30"/>
      <c r="I43" s="30"/>
      <c r="J43" s="30"/>
      <c r="K43" s="30"/>
      <c r="L43" s="30"/>
      <c r="M43" s="30"/>
      <c r="N43" s="30"/>
      <c r="O43" s="30"/>
      <c r="P43" s="31"/>
      <c r="Q43" s="42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4"/>
    </row>
    <row r="44" spans="2:40" x14ac:dyDescent="0.25">
      <c r="B44" s="29"/>
      <c r="C44" s="31"/>
      <c r="D44" s="29"/>
      <c r="E44" s="30"/>
      <c r="F44" s="31"/>
      <c r="G44" s="30"/>
      <c r="H44" s="30"/>
      <c r="I44" s="30"/>
      <c r="J44" s="30"/>
      <c r="K44" s="30"/>
      <c r="L44" s="30"/>
      <c r="M44" s="30"/>
      <c r="N44" s="30"/>
      <c r="O44" s="30"/>
      <c r="P44" s="31"/>
      <c r="Q44" s="42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4"/>
    </row>
    <row r="45" spans="2:40" x14ac:dyDescent="0.25">
      <c r="B45" s="32"/>
      <c r="C45" s="34"/>
      <c r="D45" s="32"/>
      <c r="E45" s="33"/>
      <c r="F45" s="34"/>
      <c r="G45" s="33"/>
      <c r="H45" s="33"/>
      <c r="I45" s="33"/>
      <c r="J45" s="33"/>
      <c r="K45" s="33"/>
      <c r="L45" s="33"/>
      <c r="M45" s="33"/>
      <c r="N45" s="33"/>
      <c r="O45" s="33"/>
      <c r="P45" s="34"/>
      <c r="Q45" s="45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7"/>
    </row>
  </sheetData>
  <mergeCells count="98">
    <mergeCell ref="Q34:AN34"/>
    <mergeCell ref="P4:S4"/>
    <mergeCell ref="U4:X4"/>
    <mergeCell ref="AN7:AN8"/>
    <mergeCell ref="B7:B8"/>
    <mergeCell ref="C7:C8"/>
    <mergeCell ref="D7:D8"/>
    <mergeCell ref="E7:E8"/>
    <mergeCell ref="F7:F8"/>
    <mergeCell ref="AL4:AM4"/>
    <mergeCell ref="AJ4:AK4"/>
    <mergeCell ref="Z4:AA4"/>
    <mergeCell ref="AB4:AC4"/>
    <mergeCell ref="K4:N4"/>
    <mergeCell ref="B11:B12"/>
    <mergeCell ref="C11:C12"/>
    <mergeCell ref="D11:D12"/>
    <mergeCell ref="AN11:AN12"/>
    <mergeCell ref="E11:E12"/>
    <mergeCell ref="F11:F12"/>
    <mergeCell ref="B9:B10"/>
    <mergeCell ref="C9:C10"/>
    <mergeCell ref="D9:D10"/>
    <mergeCell ref="AN9:AN10"/>
    <mergeCell ref="E9:E10"/>
    <mergeCell ref="F9:F10"/>
    <mergeCell ref="D13:D14"/>
    <mergeCell ref="AN13:AN14"/>
    <mergeCell ref="E13:E14"/>
    <mergeCell ref="F13:F14"/>
    <mergeCell ref="B15:B16"/>
    <mergeCell ref="C15:C16"/>
    <mergeCell ref="D15:D16"/>
    <mergeCell ref="AN15:AN16"/>
    <mergeCell ref="E15:E16"/>
    <mergeCell ref="F15:F16"/>
    <mergeCell ref="AN17:AN18"/>
    <mergeCell ref="E17:E18"/>
    <mergeCell ref="F17:F18"/>
    <mergeCell ref="B19:B20"/>
    <mergeCell ref="C19:C20"/>
    <mergeCell ref="D19:D20"/>
    <mergeCell ref="AN19:AN20"/>
    <mergeCell ref="E19:E20"/>
    <mergeCell ref="F19:F20"/>
    <mergeCell ref="AN21:AN22"/>
    <mergeCell ref="E21:E22"/>
    <mergeCell ref="F21:F22"/>
    <mergeCell ref="B23:B24"/>
    <mergeCell ref="C23:C24"/>
    <mergeCell ref="D23:D24"/>
    <mergeCell ref="AN23:AN24"/>
    <mergeCell ref="E23:E24"/>
    <mergeCell ref="F23:F24"/>
    <mergeCell ref="AN25:AN26"/>
    <mergeCell ref="E25:E26"/>
    <mergeCell ref="F25:F26"/>
    <mergeCell ref="B27:B28"/>
    <mergeCell ref="C27:C28"/>
    <mergeCell ref="D27:D28"/>
    <mergeCell ref="AN27:AN28"/>
    <mergeCell ref="E27:E28"/>
    <mergeCell ref="F27:F28"/>
    <mergeCell ref="AN29:AN30"/>
    <mergeCell ref="E29:E30"/>
    <mergeCell ref="F29:F30"/>
    <mergeCell ref="B31:B32"/>
    <mergeCell ref="C31:C32"/>
    <mergeCell ref="D31:D32"/>
    <mergeCell ref="AN31:AN32"/>
    <mergeCell ref="E31:E32"/>
    <mergeCell ref="F31:F32"/>
    <mergeCell ref="B2:D2"/>
    <mergeCell ref="E2:G2"/>
    <mergeCell ref="B29:B30"/>
    <mergeCell ref="C29:C30"/>
    <mergeCell ref="D29:D30"/>
    <mergeCell ref="B25:B26"/>
    <mergeCell ref="C25:C26"/>
    <mergeCell ref="D25:D26"/>
    <mergeCell ref="B21:B22"/>
    <mergeCell ref="C21:C22"/>
    <mergeCell ref="D21:D22"/>
    <mergeCell ref="B17:B18"/>
    <mergeCell ref="C17:C18"/>
    <mergeCell ref="D17:D18"/>
    <mergeCell ref="B13:B14"/>
    <mergeCell ref="C13:C14"/>
    <mergeCell ref="K2:X2"/>
    <mergeCell ref="AJ2:AK2"/>
    <mergeCell ref="AJ3:AK3"/>
    <mergeCell ref="Z2:AA2"/>
    <mergeCell ref="Z3:AA3"/>
    <mergeCell ref="AB2:AC2"/>
    <mergeCell ref="AB3:AC3"/>
    <mergeCell ref="P3:S3"/>
    <mergeCell ref="K3:N3"/>
    <mergeCell ref="U3:X3"/>
  </mergeCells>
  <conditionalFormatting sqref="J7:AM7 J9:AM9 J11:AM11 J13:AM13 J15:AM15 J17:AM17 J19:AM19 J21:AM21 J23:AM23 J25:AM25 J27:AM27 J29:AM29 J31:AM31">
    <cfRule type="expression" dxfId="5" priority="32">
      <formula>AND(J$6&gt;=$G7,J$6&lt;=$H7)</formula>
    </cfRule>
  </conditionalFormatting>
  <conditionalFormatting sqref="J8:AM8 J10:AM10 J12:AM12 J14:AM14 J16:AM16 J18:AM18 J20:AM20 J22:AM22 J24:AM24 J26:AM26 J28:AM28 J30:AM30 J32:AM32">
    <cfRule type="expression" dxfId="4" priority="31">
      <formula>AND(J$6&gt;=$G8,J$6&lt;=$H8)</formula>
    </cfRule>
  </conditionalFormatting>
  <conditionalFormatting sqref="AN7:AN32">
    <cfRule type="cellIs" dxfId="3" priority="4" operator="equal">
      <formula>0</formula>
    </cfRule>
    <cfRule type="cellIs" dxfId="2" priority="5" operator="between">
      <formula>0.01</formula>
      <formula>0.99</formula>
    </cfRule>
    <cfRule type="cellIs" dxfId="1" priority="6" operator="greaterThanOrEqual">
      <formula>1</formula>
    </cfRule>
  </conditionalFormatting>
  <conditionalFormatting sqref="J6:AM6">
    <cfRule type="expression" dxfId="0" priority="3">
      <formula>$I$2=J6</formula>
    </cfRule>
  </conditionalFormatting>
  <conditionalFormatting sqref="E7:E32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{5F4F09C8-9D8D-42D4-87DF-9ABFDB79D967}</x14:id>
        </ext>
      </extLst>
    </cfRule>
  </conditionalFormatting>
  <conditionalFormatting sqref="F7:F32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{2CBCB050-6FCC-49DC-A8D4-249B7673F8B7}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F4F09C8-9D8D-42D4-87DF-9ABFDB79D96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E7:E32</xm:sqref>
        </x14:conditionalFormatting>
        <x14:conditionalFormatting xmlns:xm="http://schemas.microsoft.com/office/excel/2006/main">
          <x14:cfRule type="dataBar" id="{2CBCB050-6FCC-49DC-A8D4-249B7673F8B7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F7:F32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YORNANDY</dc:creator>
  <cp:lastModifiedBy>LaptoYornandy</cp:lastModifiedBy>
  <dcterms:created xsi:type="dcterms:W3CDTF">2013-04-13T12:39:47Z</dcterms:created>
  <dcterms:modified xsi:type="dcterms:W3CDTF">2019-08-29T01:28:36Z</dcterms:modified>
</cp:coreProperties>
</file>