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20" windowHeight="8010" tabRatio="817" activeTab="0"/>
  </bookViews>
  <sheets>
    <sheet name="Tabla Muestreo" sheetId="1" r:id="rId1"/>
    <sheet name="Histogramas" sheetId="2" r:id="rId2"/>
  </sheets>
  <definedNames/>
  <calcPr fullCalcOnLoad="1"/>
</workbook>
</file>

<file path=xl/sharedStrings.xml><?xml version="1.0" encoding="utf-8"?>
<sst xmlns="http://schemas.openxmlformats.org/spreadsheetml/2006/main" count="338" uniqueCount="308">
  <si>
    <t>Fecha</t>
  </si>
  <si>
    <t>N°</t>
  </si>
  <si>
    <t>Producto Inspeccionado</t>
  </si>
  <si>
    <t>L-BG-30 OB-G 48X5 W</t>
  </si>
  <si>
    <t>L-BG-30 OB-G 18X4 W</t>
  </si>
  <si>
    <t>L-BG-30 CP L-D Ø 8 48X3 W</t>
  </si>
  <si>
    <t>L-BG-30 CP L-D Ø 8 48X12 W</t>
  </si>
  <si>
    <t>L-BG-30 CP L-D Ø 6 24X2 W</t>
  </si>
  <si>
    <t>L-BG-30 94X16 W</t>
  </si>
  <si>
    <t>L-BG-30 70X12 W</t>
  </si>
  <si>
    <t>L-BG-30 60X6 W</t>
  </si>
  <si>
    <t>L-BG-30 60X5 W</t>
  </si>
  <si>
    <t>L-BG-30 54X16 W</t>
  </si>
  <si>
    <t>L-BG-30 48X5 W</t>
  </si>
  <si>
    <t>L-BG-30 48X4 W</t>
  </si>
  <si>
    <t>L-BG-30 48X18 W</t>
  </si>
  <si>
    <t>L-BG-30 42X4 W</t>
  </si>
  <si>
    <t>L-BG-30 12X4 W</t>
  </si>
  <si>
    <t>L-BG-30 116X12 W</t>
  </si>
  <si>
    <t>L-BG-15 OB-G 72X6 W</t>
  </si>
  <si>
    <t>L-BG-15 OB-G 72X4 W</t>
  </si>
  <si>
    <t>L-BG-15 OB-G 48X6 W</t>
  </si>
  <si>
    <t>L-BG-15 OB-G 48X5 W</t>
  </si>
  <si>
    <t>L-BG-15 OB-G 12X2 W</t>
  </si>
  <si>
    <t>L-BG-15 OB-G 12X10 W</t>
  </si>
  <si>
    <t>L-BG-15 OB-G 10X6 W</t>
  </si>
  <si>
    <t>L-BG-15 CP L-D Ø 8 57X9 W</t>
  </si>
  <si>
    <t>L-BG-15 CP L-D Ø 8 48X9 W</t>
  </si>
  <si>
    <t>L-BG-15 CP L-D Ø 8 36X9 W</t>
  </si>
  <si>
    <t>L-BG-15 CP L-D Ø 8 24X4 W</t>
  </si>
  <si>
    <t>L-BG-15 960X4 W</t>
  </si>
  <si>
    <t>L-BG-15 90V 24X9 W</t>
  </si>
  <si>
    <t>L-BG-15 90V 24X4 W</t>
  </si>
  <si>
    <t>L-BG-15 82X3 W</t>
  </si>
  <si>
    <t>L-BG-15 72X3 W</t>
  </si>
  <si>
    <t>L-BG-15 72X2 W</t>
  </si>
  <si>
    <t>L-BG-15 600X4 W</t>
  </si>
  <si>
    <t>L-BG-15 54X4 W</t>
  </si>
  <si>
    <t>L-BG-15 540X4 W</t>
  </si>
  <si>
    <t>L-BG-15 53X4 W</t>
  </si>
  <si>
    <t>L-BG-15 50X12 W</t>
  </si>
  <si>
    <t>L-BG-15 48X8 W</t>
  </si>
  <si>
    <t>L-BG-15 48X6 W</t>
  </si>
  <si>
    <t>L-BG-15 48X4 W</t>
  </si>
  <si>
    <t>L-BG-15 48X3 W</t>
  </si>
  <si>
    <t>L-BG-15 48X10 W</t>
  </si>
  <si>
    <t>L-BG-15 420X4 W</t>
  </si>
  <si>
    <t>L-BG-15 41X4 W</t>
  </si>
  <si>
    <t>L-BG-15 40X8 W</t>
  </si>
  <si>
    <t>L-BG-15 40X6 W</t>
  </si>
  <si>
    <t>L-BG-15 40X3 W</t>
  </si>
  <si>
    <t>L-BG-15 36X8 W</t>
  </si>
  <si>
    <t>L-BG-15 36X6 W</t>
  </si>
  <si>
    <t>L-BG-15 36X4 W</t>
  </si>
  <si>
    <t>L-BG-15 36X3 W</t>
  </si>
  <si>
    <t>L-BG-15 36X2 W</t>
  </si>
  <si>
    <t>L-BG-15 36X10 W</t>
  </si>
  <si>
    <t>L-BG-15 160X3 W</t>
  </si>
  <si>
    <t>L-BG-15 14X6 W</t>
  </si>
  <si>
    <t>L-BG-15 146X4 W</t>
  </si>
  <si>
    <t>L-BG-15 133X3 W</t>
  </si>
  <si>
    <t>L-BG-15 132X3 W</t>
  </si>
  <si>
    <t>L-BG-15 12X6 W</t>
  </si>
  <si>
    <t>L-BG-15 12X4 W</t>
  </si>
  <si>
    <t>L-BG-15 120X4 W</t>
  </si>
  <si>
    <t>L-BG-15 10X3 W</t>
  </si>
  <si>
    <t>L-BG-15 108X3 W</t>
  </si>
  <si>
    <t>L-BG-0 OB-G 94X8 W</t>
  </si>
  <si>
    <t>L-BG-0 OB-G 84X5 W</t>
  </si>
  <si>
    <t>L-BG-0 OB-G 72X5 W</t>
  </si>
  <si>
    <t>L-BG-0 OB-G 70X4 W</t>
  </si>
  <si>
    <t>L-BG-0 OB-G 30X6 W</t>
  </si>
  <si>
    <t>L-BG-0 OB-G 24X8 W</t>
  </si>
  <si>
    <t>L-BG-0 OB-G 24X6 W</t>
  </si>
  <si>
    <t>L-BG-0 OB-G 24X4 W</t>
  </si>
  <si>
    <t>L-BG-0 OB-G 24X3 W</t>
  </si>
  <si>
    <t>L-BG-0 OB-G 24X2 W</t>
  </si>
  <si>
    <t>L-BG-0 CP L-D Ø 10 48X5 W</t>
  </si>
  <si>
    <t>L-BG-0 96X6 W</t>
  </si>
  <si>
    <t>L-BG-0 84X4 W</t>
  </si>
  <si>
    <t>L-BG-0 84X10 W</t>
  </si>
  <si>
    <t>L-BG-0 80X5 W</t>
  </si>
  <si>
    <t>L-BG-0 80X4 W</t>
  </si>
  <si>
    <t>L-BG-0 80X3 W</t>
  </si>
  <si>
    <t>L-BG-0 80X12 W</t>
  </si>
  <si>
    <t>L-BG-0 74X6 W</t>
  </si>
  <si>
    <t>L-BG-0 72X8 W</t>
  </si>
  <si>
    <t>L-BG-0 72X6 W</t>
  </si>
  <si>
    <t>L-BG-0 72X5 W</t>
  </si>
  <si>
    <t>L-BG-0 72X4 W</t>
  </si>
  <si>
    <t>L-BG-0 60X12 W</t>
  </si>
  <si>
    <t>L-BG-0 58X10 W</t>
  </si>
  <si>
    <t>L-BG-0 48X8 W</t>
  </si>
  <si>
    <t>L-BG-0 48X6 W</t>
  </si>
  <si>
    <t>L-BG-0 48X5 W</t>
  </si>
  <si>
    <t>L-BG-0 48X4 W</t>
  </si>
  <si>
    <t>L-BG-0 48X2 W</t>
  </si>
  <si>
    <t>L-BG-0 45X5 W</t>
  </si>
  <si>
    <t>L-BG-0 44X8 W</t>
  </si>
  <si>
    <t>L-BG-0 43X5 W</t>
  </si>
  <si>
    <t>L-BG-0 42X4 W</t>
  </si>
  <si>
    <t>L-BG-0 40X8 W</t>
  </si>
  <si>
    <t>L-BG-0 40X6 W</t>
  </si>
  <si>
    <t>L-BG-0 40X4 W</t>
  </si>
  <si>
    <t>L-BG-0 40X2 W</t>
  </si>
  <si>
    <t>L-BG-0 38X8 W</t>
  </si>
  <si>
    <t>L-BG-0 38X6 W</t>
  </si>
  <si>
    <t>L-BG-0 38X4 W</t>
  </si>
  <si>
    <t>L-BG-0 36X8 W</t>
  </si>
  <si>
    <t>L-BG-0 36X6 W</t>
  </si>
  <si>
    <t>L-BG-0 36X5 W</t>
  </si>
  <si>
    <t>L-BG-0 36X4 W</t>
  </si>
  <si>
    <t>L-BG-0 36X2 W</t>
  </si>
  <si>
    <t>L-BG-0 36X12 W</t>
  </si>
  <si>
    <t>L-BG-0 36X10 W</t>
  </si>
  <si>
    <t>L-BG-0 34X4 W</t>
  </si>
  <si>
    <t>L-BG-0 190X10 W</t>
  </si>
  <si>
    <t>L-BG-0 18X8 W</t>
  </si>
  <si>
    <t>L-BG-0 18X6 W</t>
  </si>
  <si>
    <t>L-BG-0 18X4 W</t>
  </si>
  <si>
    <t>L-BG-0 18X12 W</t>
  </si>
  <si>
    <t>L-BG-0 16X6 W</t>
  </si>
  <si>
    <t>μ</t>
  </si>
  <si>
    <t>Estandar min</t>
  </si>
  <si>
    <t>Estandar max</t>
  </si>
  <si>
    <t>Criterio</t>
  </si>
  <si>
    <t>Repintado min</t>
  </si>
  <si>
    <t>Repintado max</t>
  </si>
  <si>
    <t>Micras</t>
  </si>
  <si>
    <t>Hora</t>
  </si>
  <si>
    <t>Reproceso por calidad</t>
  </si>
  <si>
    <t>11:44:25.000</t>
  </si>
  <si>
    <t>06:30:43.000</t>
  </si>
  <si>
    <t>06:34:47.000</t>
  </si>
  <si>
    <t>12:01:04.000</t>
  </si>
  <si>
    <t>12:09:48.000</t>
  </si>
  <si>
    <t>12:14:09.000</t>
  </si>
  <si>
    <t>08:10:17.000</t>
  </si>
  <si>
    <t>12:50:33.000</t>
  </si>
  <si>
    <t>09:14:26.000</t>
  </si>
  <si>
    <t>10:14:35.000</t>
  </si>
  <si>
    <t>13:13:09.000</t>
  </si>
  <si>
    <t>10:34:07.000</t>
  </si>
  <si>
    <t>11:14:38.000</t>
  </si>
  <si>
    <t>11:15:01.000</t>
  </si>
  <si>
    <t>10:27:18.000</t>
  </si>
  <si>
    <t>13:00:29.000</t>
  </si>
  <si>
    <t>11:46:44.000</t>
  </si>
  <si>
    <t>13:38:00.000</t>
  </si>
  <si>
    <t>13:45:28.000</t>
  </si>
  <si>
    <t>11:48:00.000</t>
  </si>
  <si>
    <t>11:52:12.000</t>
  </si>
  <si>
    <t>11:56:01.000</t>
  </si>
  <si>
    <t>10:36:39.000</t>
  </si>
  <si>
    <t>12:06:15.000</t>
  </si>
  <si>
    <t>12:18:14.000</t>
  </si>
  <si>
    <t>13:47:05.000</t>
  </si>
  <si>
    <t>13:58:15.000</t>
  </si>
  <si>
    <t>10:39:44.000</t>
  </si>
  <si>
    <t>10:40:34.000</t>
  </si>
  <si>
    <t>10:41:37.000</t>
  </si>
  <si>
    <t>13:40:19.000</t>
  </si>
  <si>
    <t>13:40:44.000</t>
  </si>
  <si>
    <t>11:05:18.000</t>
  </si>
  <si>
    <t>11:07:54.000</t>
  </si>
  <si>
    <t>10:19:49.000</t>
  </si>
  <si>
    <t>10:31:45.000</t>
  </si>
  <si>
    <t>11:19:26.000</t>
  </si>
  <si>
    <t>11:53:14.000</t>
  </si>
  <si>
    <t>12:06:13.000</t>
  </si>
  <si>
    <t>08:03:37.000</t>
  </si>
  <si>
    <t>08:25:58.000</t>
  </si>
  <si>
    <t>08:31:39.000</t>
  </si>
  <si>
    <t>10:13:34.000</t>
  </si>
  <si>
    <t>12:52:56.000</t>
  </si>
  <si>
    <t>11:38:18.000</t>
  </si>
  <si>
    <t>13:46:12.000</t>
  </si>
  <si>
    <t>10:38:26.000</t>
  </si>
  <si>
    <t>13:48:08.000</t>
  </si>
  <si>
    <t>14:10:50.000</t>
  </si>
  <si>
    <t>10:42:35.000</t>
  </si>
  <si>
    <t>11:00:39.000</t>
  </si>
  <si>
    <t>10:38:30.000</t>
  </si>
  <si>
    <t>11:51:54.000</t>
  </si>
  <si>
    <t>11:54:01.000</t>
  </si>
  <si>
    <t>11:56:03.000</t>
  </si>
  <si>
    <t>12:06:00.000</t>
  </si>
  <si>
    <t>12:10:40.000</t>
  </si>
  <si>
    <t>08:13:07.000</t>
  </si>
  <si>
    <t>12:46:28.000</t>
  </si>
  <si>
    <t>08:44:51.000</t>
  </si>
  <si>
    <t>09:11:20.000</t>
  </si>
  <si>
    <t>10:11:54.000</t>
  </si>
  <si>
    <t>13:00:02.000</t>
  </si>
  <si>
    <t>13:22:00.000</t>
  </si>
  <si>
    <t>11:06:25.000</t>
  </si>
  <si>
    <t>10:19:02.000</t>
  </si>
  <si>
    <t>10:30:10.000</t>
  </si>
  <si>
    <t>12:51:53.000</t>
  </si>
  <si>
    <t>12:56:15.000</t>
  </si>
  <si>
    <t>13:10:02.000</t>
  </si>
  <si>
    <t>11:43:49.000</t>
  </si>
  <si>
    <t>13:38:53.000</t>
  </si>
  <si>
    <t>13:44:26.000</t>
  </si>
  <si>
    <t>11:49:41.000</t>
  </si>
  <si>
    <t>11:53:11.000</t>
  </si>
  <si>
    <t>10:37:52.000</t>
  </si>
  <si>
    <t>10:37:57.000</t>
  </si>
  <si>
    <t>10:39:23.000</t>
  </si>
  <si>
    <t>12:15:11.000</t>
  </si>
  <si>
    <t>13:47:23.000</t>
  </si>
  <si>
    <t>13:51:22.000</t>
  </si>
  <si>
    <t>14:08:42.000</t>
  </si>
  <si>
    <t>14:09:51.000</t>
  </si>
  <si>
    <t>14:12:04.000</t>
  </si>
  <si>
    <t>10:43:04.000</t>
  </si>
  <si>
    <t>10:44:48.000</t>
  </si>
  <si>
    <t>13:40:32.000</t>
  </si>
  <si>
    <t>10:49:20.000</t>
  </si>
  <si>
    <t>11:12:26.000</t>
  </si>
  <si>
    <t>11:15:24.000</t>
  </si>
  <si>
    <t>11:23:31.000</t>
  </si>
  <si>
    <t>11:51:35.000</t>
  </si>
  <si>
    <t>11:52:51.000</t>
  </si>
  <si>
    <t>11:55:06.000</t>
  </si>
  <si>
    <t>12:04:12.000</t>
  </si>
  <si>
    <t>12:06:47.000</t>
  </si>
  <si>
    <t>12:15:25.000</t>
  </si>
  <si>
    <t>12:40:46.000</t>
  </si>
  <si>
    <t>12:41:27.000</t>
  </si>
  <si>
    <t>12:21:06.000</t>
  </si>
  <si>
    <t>12:23:12.000</t>
  </si>
  <si>
    <t>13:33:42.000</t>
  </si>
  <si>
    <t>10:41:07.000</t>
  </si>
  <si>
    <t>10:31:48.000</t>
  </si>
  <si>
    <t>12:52:24.000</t>
  </si>
  <si>
    <t>11:42:43.000</t>
  </si>
  <si>
    <t>13:44:50.000</t>
  </si>
  <si>
    <t>13:45:48.000</t>
  </si>
  <si>
    <t>10:35:25.000</t>
  </si>
  <si>
    <t>12:27:27.000</t>
  </si>
  <si>
    <t>12:30:04.000</t>
  </si>
  <si>
    <t>12:30:40.000</t>
  </si>
  <si>
    <t>14:07:31.000</t>
  </si>
  <si>
    <t>14:09:23.000</t>
  </si>
  <si>
    <t>10:40:55.000</t>
  </si>
  <si>
    <t>10:48:34.000</t>
  </si>
  <si>
    <t>13:36:19.000</t>
  </si>
  <si>
    <t>13:36:41.000</t>
  </si>
  <si>
    <t>13:39:59.000</t>
  </si>
  <si>
    <t>Pobla.</t>
  </si>
  <si>
    <t>Medicion μ</t>
  </si>
  <si>
    <t>Clasificación</t>
  </si>
  <si>
    <t>Obervación</t>
  </si>
  <si>
    <t>Indice</t>
  </si>
  <si>
    <t>Codigo</t>
  </si>
  <si>
    <t>Causa por Elemento no conforme</t>
  </si>
  <si>
    <t>Problemas en pintura (Pinholle)</t>
  </si>
  <si>
    <t>Problemas en pintura (Brumos)</t>
  </si>
  <si>
    <t>Problemas en pintura (Piel naranja)</t>
  </si>
  <si>
    <t>Problemas en pintura (Azulejo)</t>
  </si>
  <si>
    <t>Problemas en pintura (Basura)</t>
  </si>
  <si>
    <t>Problemas en pintura (Tocadas)</t>
  </si>
  <si>
    <t>Problemas en pintura (Grasa)</t>
  </si>
  <si>
    <t>Problemas en pintura (Exceso pintura)</t>
  </si>
  <si>
    <t>Problemas en pintura (Mal pintado)</t>
  </si>
  <si>
    <t>Problemas en pintura (Fogueo)</t>
  </si>
  <si>
    <t>Problemas en pintura (Tonalidad)</t>
  </si>
  <si>
    <t>Elemento mal tratado Trans - Linea</t>
  </si>
  <si>
    <t>Cod/Def.</t>
  </si>
  <si>
    <t>Datos del Muestreo</t>
  </si>
  <si>
    <t>n</t>
  </si>
  <si>
    <t>=</t>
  </si>
  <si>
    <t>K</t>
  </si>
  <si>
    <t>H</t>
  </si>
  <si>
    <t>R</t>
  </si>
  <si>
    <t>Calculo de numero de datos de la serie</t>
  </si>
  <si>
    <t>Formula</t>
  </si>
  <si>
    <t>Calculo</t>
  </si>
  <si>
    <t>Valor</t>
  </si>
  <si>
    <t>n = Cant/Datos</t>
  </si>
  <si>
    <t>Concepto a Calcular</t>
  </si>
  <si>
    <t>Calculo del rango de datos</t>
  </si>
  <si>
    <t>R = (vlr/Max - vlr/Min)</t>
  </si>
  <si>
    <t>R =</t>
  </si>
  <si>
    <t>-</t>
  </si>
  <si>
    <t>K = 1 + 3,332 Log (n)</t>
  </si>
  <si>
    <t>K =   1 + 3,332 Log</t>
  </si>
  <si>
    <t>H = R / K</t>
  </si>
  <si>
    <t>H =</t>
  </si>
  <si>
    <t>L i</t>
  </si>
  <si>
    <t>L s</t>
  </si>
  <si>
    <t>Limite de Clase</t>
  </si>
  <si>
    <t>Frecuencias</t>
  </si>
  <si>
    <t>Intervalo de Clase o Amplitud</t>
  </si>
  <si>
    <t>Medio</t>
  </si>
  <si>
    <t>CALCULO DE FRECUENCIAS E HISTOGRAMA</t>
  </si>
  <si>
    <t>Tabla para numero de clases</t>
  </si>
  <si>
    <t>ANALSIS DE DATOS</t>
  </si>
  <si>
    <t>Calculo del numero de clases (Formula)</t>
  </si>
  <si>
    <t>Contar (Medición μ)</t>
  </si>
  <si>
    <t>Calculo del numero de clases (Tabla)</t>
  </si>
  <si>
    <t>Según Tabla</t>
  </si>
  <si>
    <t>N° Clase</t>
  </si>
  <si>
    <t>Según tabla</t>
  </si>
  <si>
    <t>Lam min</t>
  </si>
  <si>
    <t>Lam max</t>
  </si>
  <si>
    <t>CONTROL MICRAJE APLICACIÓN PINTURA ELECTROESTATICA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</si>
</sst>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[$-240A]h:mm:ss\ AM/PM;@"/>
    <numFmt numFmtId="179" formatCode="[$-240A]hh:mm:ss\ AM/PM"/>
    <numFmt numFmtId="180" formatCode="0000"/>
    <numFmt numFmtId="181" formatCode="0.0%"/>
    <numFmt numFmtId="182" formatCode="#,##0.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8"/>
      <name val="Calibri"/>
      <family val="2"/>
    </font>
    <font>
      <sz val="10"/>
      <color indexed="12"/>
      <name val="Arial"/>
      <family val="2"/>
    </font>
    <font>
      <sz val="11"/>
      <color indexed="12"/>
      <name val="Calibri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9"/>
      <color indexed="8"/>
      <name val="Calibri"/>
      <family val="2"/>
    </font>
    <font>
      <b/>
      <sz val="11"/>
      <color indexed="53"/>
      <name val="Calibri"/>
      <family val="2"/>
    </font>
    <font>
      <b/>
      <sz val="8"/>
      <name val="Calibri"/>
      <family val="2"/>
    </font>
    <font>
      <b/>
      <sz val="10"/>
      <color indexed="13"/>
      <name val="Calibri"/>
      <family val="2"/>
    </font>
    <font>
      <b/>
      <i/>
      <sz val="11"/>
      <color indexed="8"/>
      <name val="Calibri"/>
      <family val="2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b/>
      <sz val="11"/>
      <color indexed="13"/>
      <name val="Calibri"/>
      <family val="0"/>
    </font>
    <font>
      <b/>
      <sz val="11"/>
      <color indexed="15"/>
      <name val="Calibri"/>
      <family val="0"/>
    </font>
    <font>
      <b/>
      <sz val="16"/>
      <color indexed="53"/>
      <name val="Calibri"/>
      <family val="0"/>
    </font>
    <font>
      <b/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rgb="FF0000FF"/>
      <name val="Arial"/>
      <family val="2"/>
    </font>
    <font>
      <sz val="11"/>
      <color rgb="FF0000FF"/>
      <name val="Calibri"/>
      <family val="2"/>
    </font>
    <font>
      <sz val="10"/>
      <color rgb="FF00B050"/>
      <name val="Arial"/>
      <family val="2"/>
    </font>
    <font>
      <sz val="11"/>
      <color rgb="FF00B050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0000CC"/>
      <name val="Calibri"/>
      <family val="2"/>
    </font>
    <font>
      <sz val="11"/>
      <color rgb="FF0000CC"/>
      <name val="Calibri"/>
      <family val="2"/>
    </font>
    <font>
      <b/>
      <sz val="9"/>
      <color theme="1"/>
      <name val="Calibri"/>
      <family val="2"/>
    </font>
    <font>
      <b/>
      <sz val="11"/>
      <color rgb="FFFF6600"/>
      <name val="Calibri"/>
      <family val="2"/>
    </font>
    <font>
      <b/>
      <sz val="10"/>
      <color rgb="FFFFFF00"/>
      <name val="Calibri"/>
      <family val="2"/>
    </font>
    <font>
      <b/>
      <i/>
      <sz val="11"/>
      <color theme="1"/>
      <name val="Calibri"/>
      <family val="2"/>
    </font>
    <font>
      <b/>
      <sz val="11"/>
      <color rgb="FF0000F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rgb="FF0000FF"/>
      </left>
      <right style="hair">
        <color rgb="FF0000FF"/>
      </right>
      <top>
        <color indexed="63"/>
      </top>
      <bottom style="hair">
        <color rgb="FF0000FF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theme="0"/>
      </right>
      <top style="medium"/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 style="medium">
        <color theme="0"/>
      </right>
      <top>
        <color indexed="63"/>
      </top>
      <bottom style="medium">
        <color theme="0"/>
      </bottom>
    </border>
    <border>
      <left style="hair"/>
      <right>
        <color indexed="63"/>
      </right>
      <top style="thin"/>
      <bottom style="hair">
        <color rgb="FFFF0000"/>
      </bottom>
    </border>
    <border>
      <left>
        <color indexed="63"/>
      </left>
      <right style="hair"/>
      <top style="thin"/>
      <bottom style="hair">
        <color rgb="FFFF0000"/>
      </bottom>
    </border>
    <border>
      <left>
        <color indexed="63"/>
      </left>
      <right>
        <color indexed="63"/>
      </right>
      <top style="thin"/>
      <bottom style="hair">
        <color rgb="FFFF0000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>
        <color rgb="FFFF0000"/>
      </top>
      <bottom style="thin"/>
    </border>
    <border>
      <left>
        <color indexed="63"/>
      </left>
      <right>
        <color indexed="63"/>
      </right>
      <top style="hair">
        <color rgb="FFFF0000"/>
      </top>
      <bottom style="thin"/>
    </border>
    <border>
      <left>
        <color indexed="63"/>
      </left>
      <right style="hair"/>
      <top style="hair">
        <color rgb="FFFF0000"/>
      </top>
      <bottom style="thin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223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9" fontId="3" fillId="0" borderId="0" xfId="54" applyFont="1" applyFill="1" applyBorder="1" applyAlignment="1">
      <alignment/>
    </xf>
    <xf numFmtId="0" fontId="62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/>
    </xf>
    <xf numFmtId="3" fontId="4" fillId="34" borderId="13" xfId="0" applyNumberFormat="1" applyFont="1" applyFill="1" applyBorder="1" applyAlignment="1">
      <alignment vertical="center"/>
    </xf>
    <xf numFmtId="15" fontId="6" fillId="34" borderId="13" xfId="0" applyNumberFormat="1" applyFont="1" applyFill="1" applyBorder="1" applyAlignment="1">
      <alignment vertical="center"/>
    </xf>
    <xf numFmtId="16" fontId="6" fillId="34" borderId="13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/>
    </xf>
    <xf numFmtId="9" fontId="6" fillId="0" borderId="13" xfId="54" applyFont="1" applyFill="1" applyBorder="1" applyAlignment="1">
      <alignment/>
    </xf>
    <xf numFmtId="3" fontId="4" fillId="34" borderId="14" xfId="0" applyNumberFormat="1" applyFont="1" applyFill="1" applyBorder="1" applyAlignment="1">
      <alignment vertical="center"/>
    </xf>
    <xf numFmtId="15" fontId="6" fillId="34" borderId="14" xfId="0" applyNumberFormat="1" applyFont="1" applyFill="1" applyBorder="1" applyAlignment="1">
      <alignment vertical="center"/>
    </xf>
    <xf numFmtId="16" fontId="6" fillId="34" borderId="14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/>
    </xf>
    <xf numFmtId="3" fontId="4" fillId="34" borderId="15" xfId="0" applyNumberFormat="1" applyFont="1" applyFill="1" applyBorder="1" applyAlignment="1">
      <alignment vertical="center"/>
    </xf>
    <xf numFmtId="15" fontId="6" fillId="34" borderId="15" xfId="0" applyNumberFormat="1" applyFont="1" applyFill="1" applyBorder="1" applyAlignment="1">
      <alignment vertical="center"/>
    </xf>
    <xf numFmtId="16" fontId="6" fillId="34" borderId="15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/>
    </xf>
    <xf numFmtId="9" fontId="6" fillId="0" borderId="15" xfId="54" applyFont="1" applyFill="1" applyBorder="1" applyAlignment="1">
      <alignment/>
    </xf>
    <xf numFmtId="9" fontId="63" fillId="0" borderId="16" xfId="54" applyFont="1" applyFill="1" applyBorder="1" applyAlignment="1">
      <alignment/>
    </xf>
    <xf numFmtId="0" fontId="64" fillId="0" borderId="17" xfId="0" applyFont="1" applyBorder="1" applyAlignment="1">
      <alignment/>
    </xf>
    <xf numFmtId="0" fontId="64" fillId="0" borderId="18" xfId="0" applyFont="1" applyBorder="1" applyAlignment="1">
      <alignment/>
    </xf>
    <xf numFmtId="9" fontId="63" fillId="0" borderId="19" xfId="54" applyFont="1" applyFill="1" applyBorder="1" applyAlignment="1">
      <alignment/>
    </xf>
    <xf numFmtId="0" fontId="64" fillId="0" borderId="0" xfId="0" applyFont="1" applyBorder="1" applyAlignment="1">
      <alignment/>
    </xf>
    <xf numFmtId="0" fontId="64" fillId="0" borderId="20" xfId="0" applyFont="1" applyBorder="1" applyAlignment="1">
      <alignment/>
    </xf>
    <xf numFmtId="9" fontId="65" fillId="0" borderId="19" xfId="54" applyFont="1" applyFill="1" applyBorder="1" applyAlignment="1">
      <alignment/>
    </xf>
    <xf numFmtId="0" fontId="66" fillId="0" borderId="0" xfId="0" applyFont="1" applyBorder="1" applyAlignment="1">
      <alignment/>
    </xf>
    <xf numFmtId="0" fontId="66" fillId="0" borderId="20" xfId="0" applyFont="1" applyBorder="1" applyAlignment="1">
      <alignment/>
    </xf>
    <xf numFmtId="9" fontId="67" fillId="0" borderId="19" xfId="54" applyFont="1" applyFill="1" applyBorder="1" applyAlignment="1">
      <alignment/>
    </xf>
    <xf numFmtId="0" fontId="57" fillId="0" borderId="0" xfId="0" applyFont="1" applyBorder="1" applyAlignment="1">
      <alignment/>
    </xf>
    <xf numFmtId="0" fontId="57" fillId="0" borderId="20" xfId="0" applyFont="1" applyBorder="1" applyAlignment="1">
      <alignment/>
    </xf>
    <xf numFmtId="9" fontId="67" fillId="0" borderId="21" xfId="54" applyFont="1" applyFill="1" applyBorder="1" applyAlignment="1">
      <alignment/>
    </xf>
    <xf numFmtId="0" fontId="57" fillId="0" borderId="22" xfId="0" applyFont="1" applyBorder="1" applyAlignment="1">
      <alignment/>
    </xf>
    <xf numFmtId="0" fontId="57" fillId="0" borderId="23" xfId="0" applyFont="1" applyBorder="1" applyAlignment="1">
      <alignment/>
    </xf>
    <xf numFmtId="178" fontId="6" fillId="0" borderId="24" xfId="0" applyNumberFormat="1" applyFont="1" applyBorder="1" applyAlignment="1" applyProtection="1">
      <alignment/>
      <protection locked="0"/>
    </xf>
    <xf numFmtId="178" fontId="6" fillId="0" borderId="14" xfId="0" applyNumberFormat="1" applyFont="1" applyBorder="1" applyAlignment="1" applyProtection="1">
      <alignment/>
      <protection locked="0"/>
    </xf>
    <xf numFmtId="178" fontId="6" fillId="0" borderId="13" xfId="0" applyNumberFormat="1" applyFont="1" applyBorder="1" applyAlignment="1" applyProtection="1">
      <alignment/>
      <protection locked="0"/>
    </xf>
    <xf numFmtId="178" fontId="6" fillId="0" borderId="15" xfId="0" applyNumberFormat="1" applyFont="1" applyBorder="1" applyAlignment="1" applyProtection="1">
      <alignment/>
      <protection locked="0"/>
    </xf>
    <xf numFmtId="1" fontId="6" fillId="34" borderId="13" xfId="0" applyNumberFormat="1" applyFont="1" applyFill="1" applyBorder="1" applyAlignment="1">
      <alignment vertical="center"/>
    </xf>
    <xf numFmtId="1" fontId="6" fillId="34" borderId="14" xfId="0" applyNumberFormat="1" applyFont="1" applyFill="1" applyBorder="1" applyAlignment="1">
      <alignment vertical="center"/>
    </xf>
    <xf numFmtId="1" fontId="6" fillId="34" borderId="15" xfId="0" applyNumberFormat="1" applyFont="1" applyFill="1" applyBorder="1" applyAlignment="1">
      <alignment vertical="center"/>
    </xf>
    <xf numFmtId="1" fontId="62" fillId="0" borderId="0" xfId="0" applyNumberFormat="1" applyFont="1" applyAlignment="1">
      <alignment/>
    </xf>
    <xf numFmtId="0" fontId="7" fillId="33" borderId="12" xfId="0" applyFont="1" applyFill="1" applyBorder="1" applyAlignment="1">
      <alignment horizontal="center"/>
    </xf>
    <xf numFmtId="9" fontId="8" fillId="0" borderId="13" xfId="54" applyFont="1" applyFill="1" applyBorder="1" applyAlignment="1">
      <alignment/>
    </xf>
    <xf numFmtId="9" fontId="8" fillId="0" borderId="15" xfId="54" applyFont="1" applyFill="1" applyBorder="1" applyAlignment="1">
      <alignment/>
    </xf>
    <xf numFmtId="0" fontId="5" fillId="35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180" fontId="0" fillId="0" borderId="25" xfId="0" applyNumberFormat="1" applyFont="1" applyBorder="1" applyAlignment="1">
      <alignment horizontal="center"/>
    </xf>
    <xf numFmtId="180" fontId="0" fillId="0" borderId="26" xfId="0" applyNumberFormat="1" applyFont="1" applyBorder="1" applyAlignment="1">
      <alignment horizontal="center"/>
    </xf>
    <xf numFmtId="0" fontId="10" fillId="36" borderId="14" xfId="0" applyFont="1" applyFill="1" applyBorder="1" applyAlignment="1">
      <alignment horizontal="left"/>
    </xf>
    <xf numFmtId="0" fontId="0" fillId="36" borderId="31" xfId="0" applyFill="1" applyBorder="1" applyAlignment="1">
      <alignment/>
    </xf>
    <xf numFmtId="0" fontId="0" fillId="36" borderId="32" xfId="0" applyFill="1" applyBorder="1" applyAlignment="1">
      <alignment/>
    </xf>
    <xf numFmtId="0" fontId="9" fillId="36" borderId="14" xfId="0" applyFont="1" applyFill="1" applyBorder="1" applyAlignment="1">
      <alignment horizontal="center"/>
    </xf>
    <xf numFmtId="0" fontId="68" fillId="33" borderId="12" xfId="0" applyFont="1" applyFill="1" applyBorder="1" applyAlignment="1">
      <alignment/>
    </xf>
    <xf numFmtId="180" fontId="62" fillId="0" borderId="0" xfId="0" applyNumberFormat="1" applyFont="1" applyAlignment="1">
      <alignment/>
    </xf>
    <xf numFmtId="180" fontId="6" fillId="0" borderId="13" xfId="54" applyNumberFormat="1" applyFont="1" applyFill="1" applyBorder="1" applyAlignment="1">
      <alignment horizontal="center"/>
    </xf>
    <xf numFmtId="180" fontId="6" fillId="0" borderId="15" xfId="54" applyNumberFormat="1" applyFont="1" applyFill="1" applyBorder="1" applyAlignment="1">
      <alignment horizontal="center"/>
    </xf>
    <xf numFmtId="180" fontId="62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0" fillId="0" borderId="33" xfId="0" applyNumberFormat="1" applyBorder="1" applyAlignment="1">
      <alignment/>
    </xf>
    <xf numFmtId="0" fontId="61" fillId="0" borderId="14" xfId="0" applyFont="1" applyBorder="1" applyAlignment="1">
      <alignment horizontal="center"/>
    </xf>
    <xf numFmtId="0" fontId="0" fillId="0" borderId="32" xfId="0" applyBorder="1" applyAlignment="1">
      <alignment/>
    </xf>
    <xf numFmtId="0" fontId="61" fillId="0" borderId="0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34" xfId="0" applyBorder="1" applyAlignment="1">
      <alignment vertical="center"/>
    </xf>
    <xf numFmtId="3" fontId="0" fillId="0" borderId="35" xfId="0" applyNumberFormat="1" applyBorder="1" applyAlignment="1">
      <alignment vertical="center"/>
    </xf>
    <xf numFmtId="3" fontId="0" fillId="0" borderId="36" xfId="0" applyNumberFormat="1" applyBorder="1" applyAlignment="1">
      <alignment vertical="center"/>
    </xf>
    <xf numFmtId="3" fontId="0" fillId="0" borderId="37" xfId="0" applyNumberFormat="1" applyBorder="1" applyAlignment="1">
      <alignment vertical="center"/>
    </xf>
    <xf numFmtId="3" fontId="0" fillId="0" borderId="31" xfId="0" applyNumberFormat="1" applyBorder="1" applyAlignment="1">
      <alignment horizontal="center" vertical="center"/>
    </xf>
    <xf numFmtId="3" fontId="69" fillId="0" borderId="38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3" fontId="69" fillId="0" borderId="21" xfId="0" applyNumberFormat="1" applyFont="1" applyBorder="1" applyAlignment="1">
      <alignment/>
    </xf>
    <xf numFmtId="0" fontId="70" fillId="0" borderId="39" xfId="0" applyFont="1" applyBorder="1" applyAlignment="1">
      <alignment horizontal="center"/>
    </xf>
    <xf numFmtId="0" fontId="71" fillId="0" borderId="40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41" xfId="0" applyBorder="1" applyAlignment="1">
      <alignment/>
    </xf>
    <xf numFmtId="0" fontId="0" fillId="35" borderId="42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43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44" xfId="0" applyFill="1" applyBorder="1" applyAlignment="1">
      <alignment/>
    </xf>
    <xf numFmtId="0" fontId="0" fillId="35" borderId="45" xfId="0" applyFill="1" applyBorder="1" applyAlignment="1">
      <alignment/>
    </xf>
    <xf numFmtId="0" fontId="0" fillId="35" borderId="45" xfId="0" applyFill="1" applyBorder="1" applyAlignment="1">
      <alignment horizontal="center"/>
    </xf>
    <xf numFmtId="0" fontId="0" fillId="35" borderId="46" xfId="0" applyFill="1" applyBorder="1" applyAlignment="1">
      <alignment/>
    </xf>
    <xf numFmtId="0" fontId="0" fillId="35" borderId="47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 horizontal="center"/>
    </xf>
    <xf numFmtId="0" fontId="0" fillId="37" borderId="42" xfId="0" applyFill="1" applyBorder="1" applyAlignment="1">
      <alignment/>
    </xf>
    <xf numFmtId="0" fontId="0" fillId="37" borderId="17" xfId="0" applyFill="1" applyBorder="1" applyAlignment="1">
      <alignment/>
    </xf>
    <xf numFmtId="0" fontId="0" fillId="37" borderId="0" xfId="0" applyFill="1" applyBorder="1" applyAlignment="1">
      <alignment horizontal="center" vertical="center"/>
    </xf>
    <xf numFmtId="0" fontId="0" fillId="37" borderId="0" xfId="0" applyFill="1" applyBorder="1" applyAlignment="1">
      <alignment/>
    </xf>
    <xf numFmtId="0" fontId="0" fillId="37" borderId="47" xfId="0" applyFill="1" applyBorder="1" applyAlignment="1">
      <alignment/>
    </xf>
    <xf numFmtId="3" fontId="0" fillId="37" borderId="0" xfId="0" applyNumberFormat="1" applyFill="1" applyBorder="1" applyAlignment="1">
      <alignment/>
    </xf>
    <xf numFmtId="0" fontId="0" fillId="37" borderId="43" xfId="0" applyFill="1" applyBorder="1" applyAlignment="1">
      <alignment/>
    </xf>
    <xf numFmtId="0" fontId="0" fillId="37" borderId="10" xfId="0" applyFill="1" applyBorder="1" applyAlignment="1">
      <alignment/>
    </xf>
    <xf numFmtId="0" fontId="0" fillId="36" borderId="42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44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45" xfId="0" applyFill="1" applyBorder="1" applyAlignment="1">
      <alignment/>
    </xf>
    <xf numFmtId="0" fontId="0" fillId="36" borderId="43" xfId="0" applyFill="1" applyBorder="1" applyAlignment="1">
      <alignment/>
    </xf>
    <xf numFmtId="0" fontId="0" fillId="36" borderId="47" xfId="0" applyFill="1" applyBorder="1" applyAlignment="1">
      <alignment/>
    </xf>
    <xf numFmtId="0" fontId="0" fillId="36" borderId="46" xfId="0" applyFill="1" applyBorder="1" applyAlignment="1">
      <alignment/>
    </xf>
    <xf numFmtId="0" fontId="0" fillId="38" borderId="17" xfId="0" applyFill="1" applyBorder="1" applyAlignment="1">
      <alignment/>
    </xf>
    <xf numFmtId="0" fontId="0" fillId="38" borderId="44" xfId="0" applyFill="1" applyBorder="1" applyAlignment="1">
      <alignment/>
    </xf>
    <xf numFmtId="0" fontId="0" fillId="38" borderId="10" xfId="0" applyFill="1" applyBorder="1" applyAlignment="1">
      <alignment/>
    </xf>
    <xf numFmtId="0" fontId="0" fillId="38" borderId="0" xfId="0" applyFill="1" applyBorder="1" applyAlignment="1">
      <alignment/>
    </xf>
    <xf numFmtId="0" fontId="0" fillId="38" borderId="45" xfId="0" applyFill="1" applyBorder="1" applyAlignment="1">
      <alignment/>
    </xf>
    <xf numFmtId="0" fontId="0" fillId="38" borderId="47" xfId="0" applyFill="1" applyBorder="1" applyAlignment="1">
      <alignment/>
    </xf>
    <xf numFmtId="0" fontId="0" fillId="38" borderId="46" xfId="0" applyFill="1" applyBorder="1" applyAlignment="1">
      <alignment/>
    </xf>
    <xf numFmtId="0" fontId="61" fillId="0" borderId="12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0" fillId="0" borderId="48" xfId="0" applyBorder="1" applyAlignment="1">
      <alignment horizontal="center"/>
    </xf>
    <xf numFmtId="3" fontId="57" fillId="0" borderId="13" xfId="0" applyNumberFormat="1" applyFont="1" applyBorder="1" applyAlignment="1">
      <alignment horizontal="center"/>
    </xf>
    <xf numFmtId="3" fontId="72" fillId="0" borderId="13" xfId="0" applyNumberFormat="1" applyFont="1" applyBorder="1" applyAlignment="1">
      <alignment horizontal="center"/>
    </xf>
    <xf numFmtId="3" fontId="57" fillId="0" borderId="14" xfId="0" applyNumberFormat="1" applyFont="1" applyBorder="1" applyAlignment="1">
      <alignment horizontal="center"/>
    </xf>
    <xf numFmtId="3" fontId="72" fillId="0" borderId="14" xfId="0" applyNumberFormat="1" applyFont="1" applyBorder="1" applyAlignment="1">
      <alignment horizontal="center"/>
    </xf>
    <xf numFmtId="3" fontId="0" fillId="0" borderId="36" xfId="0" applyNumberFormat="1" applyBorder="1" applyAlignment="1">
      <alignment horizontal="center" vertical="center"/>
    </xf>
    <xf numFmtId="0" fontId="61" fillId="0" borderId="49" xfId="0" applyFont="1" applyBorder="1" applyAlignment="1">
      <alignment horizontal="center" vertical="center" wrapText="1"/>
    </xf>
    <xf numFmtId="0" fontId="61" fillId="0" borderId="50" xfId="0" applyFont="1" applyBorder="1" applyAlignment="1">
      <alignment horizontal="center" vertical="center" wrapText="1"/>
    </xf>
    <xf numFmtId="0" fontId="61" fillId="36" borderId="0" xfId="0" applyFont="1" applyFill="1" applyBorder="1" applyAlignment="1">
      <alignment/>
    </xf>
    <xf numFmtId="0" fontId="0" fillId="36" borderId="51" xfId="0" applyFill="1" applyBorder="1" applyAlignment="1">
      <alignment/>
    </xf>
    <xf numFmtId="0" fontId="0" fillId="36" borderId="52" xfId="0" applyFill="1" applyBorder="1" applyAlignment="1">
      <alignment/>
    </xf>
    <xf numFmtId="0" fontId="0" fillId="36" borderId="53" xfId="0" applyFill="1" applyBorder="1" applyAlignment="1">
      <alignment/>
    </xf>
    <xf numFmtId="0" fontId="0" fillId="36" borderId="54" xfId="0" applyFill="1" applyBorder="1" applyAlignment="1">
      <alignment/>
    </xf>
    <xf numFmtId="0" fontId="0" fillId="36" borderId="55" xfId="0" applyFill="1" applyBorder="1" applyAlignment="1">
      <alignment/>
    </xf>
    <xf numFmtId="0" fontId="73" fillId="0" borderId="56" xfId="0" applyFont="1" applyBorder="1" applyAlignment="1">
      <alignment vertical="center"/>
    </xf>
    <xf numFmtId="0" fontId="73" fillId="0" borderId="57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8" xfId="0" applyBorder="1" applyAlignment="1">
      <alignment vertical="center"/>
    </xf>
    <xf numFmtId="3" fontId="0" fillId="0" borderId="57" xfId="0" applyNumberFormat="1" applyBorder="1" applyAlignment="1">
      <alignment vertical="center"/>
    </xf>
    <xf numFmtId="0" fontId="61" fillId="0" borderId="56" xfId="0" applyFont="1" applyBorder="1" applyAlignment="1">
      <alignment vertical="center"/>
    </xf>
    <xf numFmtId="0" fontId="61" fillId="0" borderId="58" xfId="0" applyFont="1" applyBorder="1" applyAlignment="1">
      <alignment vertical="center"/>
    </xf>
    <xf numFmtId="3" fontId="74" fillId="35" borderId="57" xfId="0" applyNumberFormat="1" applyFont="1" applyFill="1" applyBorder="1" applyAlignment="1">
      <alignment horizontal="center" vertical="center"/>
    </xf>
    <xf numFmtId="0" fontId="73" fillId="0" borderId="59" xfId="0" applyFont="1" applyBorder="1" applyAlignment="1">
      <alignment vertical="center"/>
    </xf>
    <xf numFmtId="0" fontId="73" fillId="0" borderId="60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60" xfId="0" applyBorder="1" applyAlignment="1">
      <alignment vertical="center"/>
    </xf>
    <xf numFmtId="0" fontId="61" fillId="0" borderId="61" xfId="0" applyFont="1" applyBorder="1" applyAlignment="1">
      <alignment vertical="center"/>
    </xf>
    <xf numFmtId="0" fontId="61" fillId="0" borderId="62" xfId="0" applyFont="1" applyBorder="1" applyAlignment="1">
      <alignment vertical="center"/>
    </xf>
    <xf numFmtId="0" fontId="74" fillId="0" borderId="63" xfId="0" applyFont="1" applyBorder="1" applyAlignment="1">
      <alignment horizontal="center" vertical="center"/>
    </xf>
    <xf numFmtId="0" fontId="74" fillId="0" borderId="49" xfId="0" applyFont="1" applyBorder="1" applyAlignment="1">
      <alignment horizontal="center" vertical="center"/>
    </xf>
    <xf numFmtId="0" fontId="37" fillId="0" borderId="50" xfId="0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39" borderId="43" xfId="0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64" xfId="0" applyBorder="1" applyAlignment="1">
      <alignment horizontal="center"/>
    </xf>
    <xf numFmtId="0" fontId="75" fillId="40" borderId="10" xfId="0" applyFont="1" applyFill="1" applyBorder="1" applyAlignment="1">
      <alignment horizontal="center"/>
    </xf>
    <xf numFmtId="0" fontId="75" fillId="40" borderId="0" xfId="0" applyFont="1" applyFill="1" applyBorder="1" applyAlignment="1">
      <alignment horizontal="center"/>
    </xf>
    <xf numFmtId="0" fontId="70" fillId="0" borderId="37" xfId="0" applyFont="1" applyBorder="1" applyAlignment="1">
      <alignment horizontal="center" vertical="center"/>
    </xf>
    <xf numFmtId="0" fontId="70" fillId="0" borderId="60" xfId="0" applyFont="1" applyBorder="1" applyAlignment="1">
      <alignment horizontal="center" vertical="center"/>
    </xf>
    <xf numFmtId="0" fontId="76" fillId="12" borderId="48" xfId="0" applyFont="1" applyFill="1" applyBorder="1" applyAlignment="1">
      <alignment horizontal="center" wrapText="1"/>
    </xf>
    <xf numFmtId="0" fontId="76" fillId="12" borderId="13" xfId="0" applyFont="1" applyFill="1" applyBorder="1" applyAlignment="1">
      <alignment horizontal="center" wrapText="1"/>
    </xf>
    <xf numFmtId="0" fontId="61" fillId="5" borderId="38" xfId="0" applyFont="1" applyFill="1" applyBorder="1" applyAlignment="1">
      <alignment horizontal="center" vertical="center"/>
    </xf>
    <xf numFmtId="0" fontId="61" fillId="5" borderId="31" xfId="0" applyFont="1" applyFill="1" applyBorder="1" applyAlignment="1">
      <alignment horizontal="center" vertical="center"/>
    </xf>
    <xf numFmtId="0" fontId="61" fillId="5" borderId="32" xfId="0" applyFont="1" applyFill="1" applyBorder="1" applyAlignment="1">
      <alignment horizontal="center" vertical="center"/>
    </xf>
    <xf numFmtId="0" fontId="61" fillId="0" borderId="38" xfId="0" applyFont="1" applyBorder="1" applyAlignment="1">
      <alignment horizontal="center"/>
    </xf>
    <xf numFmtId="0" fontId="61" fillId="0" borderId="31" xfId="0" applyFont="1" applyBorder="1" applyAlignment="1">
      <alignment horizontal="center"/>
    </xf>
    <xf numFmtId="0" fontId="61" fillId="0" borderId="32" xfId="0" applyFont="1" applyBorder="1" applyAlignment="1">
      <alignment horizontal="center"/>
    </xf>
    <xf numFmtId="3" fontId="0" fillId="0" borderId="37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0" fontId="73" fillId="0" borderId="65" xfId="0" applyFont="1" applyBorder="1" applyAlignment="1">
      <alignment horizontal="left" vertical="center"/>
    </xf>
    <xf numFmtId="0" fontId="73" fillId="0" borderId="37" xfId="0" applyFont="1" applyBorder="1" applyAlignment="1">
      <alignment horizontal="left" vertical="center"/>
    </xf>
    <xf numFmtId="0" fontId="73" fillId="0" borderId="59" xfId="0" applyFont="1" applyBorder="1" applyAlignment="1">
      <alignment horizontal="left" vertical="center"/>
    </xf>
    <xf numFmtId="0" fontId="73" fillId="0" borderId="60" xfId="0" applyFont="1" applyBorder="1" applyAlignment="1">
      <alignment horizontal="left" vertical="center"/>
    </xf>
    <xf numFmtId="0" fontId="0" fillId="0" borderId="6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1" fillId="0" borderId="65" xfId="0" applyFont="1" applyBorder="1" applyAlignment="1">
      <alignment horizontal="center" vertical="center"/>
    </xf>
    <xf numFmtId="0" fontId="61" fillId="0" borderId="59" xfId="0" applyFont="1" applyBorder="1" applyAlignment="1">
      <alignment horizontal="center" vertical="center"/>
    </xf>
    <xf numFmtId="0" fontId="61" fillId="0" borderId="35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0" fillId="0" borderId="66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73" fillId="0" borderId="66" xfId="0" applyFont="1" applyBorder="1" applyAlignment="1">
      <alignment horizontal="left" vertical="center"/>
    </xf>
    <xf numFmtId="0" fontId="73" fillId="0" borderId="34" xfId="0" applyFont="1" applyBorder="1" applyAlignment="1">
      <alignment horizontal="left" vertical="center"/>
    </xf>
    <xf numFmtId="0" fontId="61" fillId="0" borderId="67" xfId="0" applyFont="1" applyBorder="1" applyAlignment="1">
      <alignment horizontal="center" vertical="center"/>
    </xf>
    <xf numFmtId="0" fontId="61" fillId="0" borderId="66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36" xfId="0" applyFont="1" applyBorder="1" applyAlignment="1">
      <alignment horizontal="center" vertical="center"/>
    </xf>
    <xf numFmtId="3" fontId="0" fillId="0" borderId="35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182" fontId="77" fillId="0" borderId="68" xfId="0" applyNumberFormat="1" applyFont="1" applyBorder="1" applyAlignment="1">
      <alignment horizontal="center" vertical="center"/>
    </xf>
    <xf numFmtId="182" fontId="77" fillId="0" borderId="34" xfId="0" applyNumberFormat="1" applyFont="1" applyBorder="1" applyAlignment="1">
      <alignment horizontal="center" vertical="center"/>
    </xf>
    <xf numFmtId="0" fontId="61" fillId="0" borderId="69" xfId="0" applyFont="1" applyBorder="1" applyAlignment="1">
      <alignment horizontal="center"/>
    </xf>
    <xf numFmtId="0" fontId="61" fillId="0" borderId="70" xfId="0" applyFont="1" applyBorder="1" applyAlignment="1">
      <alignment horizontal="center"/>
    </xf>
    <xf numFmtId="0" fontId="61" fillId="0" borderId="42" xfId="0" applyFont="1" applyBorder="1" applyAlignment="1">
      <alignment horizontal="center" vertical="center"/>
    </xf>
    <xf numFmtId="0" fontId="61" fillId="0" borderId="44" xfId="0" applyFont="1" applyBorder="1" applyAlignment="1">
      <alignment horizontal="center" vertical="center"/>
    </xf>
    <xf numFmtId="0" fontId="61" fillId="0" borderId="43" xfId="0" applyFont="1" applyBorder="1" applyAlignment="1">
      <alignment horizontal="center" vertical="center"/>
    </xf>
    <xf numFmtId="0" fontId="61" fillId="0" borderId="46" xfId="0" applyFont="1" applyBorder="1" applyAlignment="1">
      <alignment horizontal="center" vertical="center"/>
    </xf>
    <xf numFmtId="0" fontId="61" fillId="0" borderId="40" xfId="0" applyFont="1" applyFill="1" applyBorder="1" applyAlignment="1">
      <alignment horizontal="center"/>
    </xf>
    <xf numFmtId="0" fontId="61" fillId="0" borderId="71" xfId="0" applyFont="1" applyFill="1" applyBorder="1" applyAlignment="1">
      <alignment horizontal="center"/>
    </xf>
    <xf numFmtId="0" fontId="61" fillId="0" borderId="39" xfId="0" applyFont="1" applyFill="1" applyBorder="1" applyAlignment="1">
      <alignment horizontal="center"/>
    </xf>
    <xf numFmtId="3" fontId="69" fillId="0" borderId="68" xfId="0" applyNumberFormat="1" applyFont="1" applyBorder="1" applyAlignment="1">
      <alignment horizontal="center" vertical="center"/>
    </xf>
    <xf numFmtId="0" fontId="69" fillId="0" borderId="68" xfId="0" applyFont="1" applyBorder="1" applyAlignment="1">
      <alignment horizontal="center" vertical="center"/>
    </xf>
    <xf numFmtId="0" fontId="0" fillId="0" borderId="56" xfId="0" applyBorder="1" applyAlignment="1">
      <alignment horizontal="left" vertical="center" wrapText="1"/>
    </xf>
    <xf numFmtId="0" fontId="0" fillId="0" borderId="58" xfId="0" applyBorder="1" applyAlignment="1">
      <alignment horizontal="left" vertical="center" wrapText="1"/>
    </xf>
    <xf numFmtId="0" fontId="0" fillId="0" borderId="57" xfId="0" applyBorder="1" applyAlignment="1">
      <alignment horizontal="left" vertical="center" wrapText="1"/>
    </xf>
    <xf numFmtId="0" fontId="0" fillId="0" borderId="61" xfId="0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FF6600"/>
                </a:solidFill>
                <a:latin typeface="Calibri"/>
                <a:ea typeface="Calibri"/>
                <a:cs typeface="Calibri"/>
              </a:rPr>
              <a:t>Histograma de frecuencias</a:t>
            </a:r>
          </a:p>
        </c:rich>
      </c:tx>
      <c:layout>
        <c:manualLayout>
          <c:xMode val="factor"/>
          <c:yMode val="factor"/>
          <c:x val="-0.052"/>
          <c:y val="-0.03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0655"/>
          <c:w val="0.948"/>
          <c:h val="0.88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Histogramas!$G$19:$H$27</c:f>
              <c:multiLvlStrCache/>
            </c:multiLvlStrRef>
          </c:cat>
          <c:val>
            <c:numRef>
              <c:f>Histogramas!$K$19:$K$27</c:f>
              <c:numCache/>
            </c:numRef>
          </c:val>
        </c:ser>
        <c:gapWidth val="0"/>
        <c:axId val="7273803"/>
        <c:axId val="65464228"/>
      </c:barChart>
      <c:catAx>
        <c:axId val="7273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FFFF00"/>
                    </a:solidFill>
                    <a:latin typeface="Calibri"/>
                    <a:ea typeface="Calibri"/>
                    <a:cs typeface="Calibri"/>
                  </a:rPr>
                  <a:t>CATEGORIAS</a:t>
                </a:r>
              </a:p>
            </c:rich>
          </c:tx>
          <c:layout>
            <c:manualLayout>
              <c:xMode val="factor"/>
              <c:yMode val="factor"/>
              <c:x val="-0.04375"/>
              <c:y val="-0.01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64228"/>
        <c:crosses val="autoZero"/>
        <c:auto val="1"/>
        <c:lblOffset val="100"/>
        <c:tickLblSkip val="1"/>
        <c:noMultiLvlLbl val="0"/>
      </c:catAx>
      <c:valAx>
        <c:axId val="65464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FFFF"/>
                    </a:solidFill>
                    <a:latin typeface="Calibri"/>
                    <a:ea typeface="Calibri"/>
                    <a:cs typeface="Calibri"/>
                  </a:rPr>
                  <a:t>FRECUENCIA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2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73803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34</xdr:row>
      <xdr:rowOff>47625</xdr:rowOff>
    </xdr:from>
    <xdr:to>
      <xdr:col>21</xdr:col>
      <xdr:colOff>19050</xdr:colOff>
      <xdr:row>50</xdr:row>
      <xdr:rowOff>142875</xdr:rowOff>
    </xdr:to>
    <xdr:graphicFrame>
      <xdr:nvGraphicFramePr>
        <xdr:cNvPr id="1" name="4 Gráfico"/>
        <xdr:cNvGraphicFramePr/>
      </xdr:nvGraphicFramePr>
      <xdr:xfrm>
        <a:off x="1695450" y="6153150"/>
        <a:ext cx="61436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5</xdr:row>
      <xdr:rowOff>76200</xdr:rowOff>
    </xdr:from>
    <xdr:to>
      <xdr:col>4</xdr:col>
      <xdr:colOff>209550</xdr:colOff>
      <xdr:row>6</xdr:row>
      <xdr:rowOff>95250</xdr:rowOff>
    </xdr:to>
    <xdr:sp>
      <xdr:nvSpPr>
        <xdr:cNvPr id="2" name="2 Elipse"/>
        <xdr:cNvSpPr>
          <a:spLocks/>
        </xdr:cNvSpPr>
      </xdr:nvSpPr>
      <xdr:spPr>
        <a:xfrm>
          <a:off x="1495425" y="1000125"/>
          <a:ext cx="180975" cy="190500"/>
        </a:xfrm>
        <a:prstGeom prst="ellipse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4</xdr:col>
      <xdr:colOff>28575</xdr:colOff>
      <xdr:row>7</xdr:row>
      <xdr:rowOff>66675</xdr:rowOff>
    </xdr:from>
    <xdr:to>
      <xdr:col>4</xdr:col>
      <xdr:colOff>209550</xdr:colOff>
      <xdr:row>8</xdr:row>
      <xdr:rowOff>85725</xdr:rowOff>
    </xdr:to>
    <xdr:sp>
      <xdr:nvSpPr>
        <xdr:cNvPr id="3" name="3 Elipse"/>
        <xdr:cNvSpPr>
          <a:spLocks/>
        </xdr:cNvSpPr>
      </xdr:nvSpPr>
      <xdr:spPr>
        <a:xfrm>
          <a:off x="1495425" y="1333500"/>
          <a:ext cx="180975" cy="190500"/>
        </a:xfrm>
        <a:prstGeom prst="ellipse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4</xdr:col>
      <xdr:colOff>28575</xdr:colOff>
      <xdr:row>9</xdr:row>
      <xdr:rowOff>85725</xdr:rowOff>
    </xdr:from>
    <xdr:to>
      <xdr:col>4</xdr:col>
      <xdr:colOff>209550</xdr:colOff>
      <xdr:row>10</xdr:row>
      <xdr:rowOff>104775</xdr:rowOff>
    </xdr:to>
    <xdr:sp>
      <xdr:nvSpPr>
        <xdr:cNvPr id="4" name="4 Elipse"/>
        <xdr:cNvSpPr>
          <a:spLocks/>
        </xdr:cNvSpPr>
      </xdr:nvSpPr>
      <xdr:spPr>
        <a:xfrm>
          <a:off x="1495425" y="1695450"/>
          <a:ext cx="180975" cy="190500"/>
        </a:xfrm>
        <a:prstGeom prst="ellipse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13</xdr:col>
      <xdr:colOff>238125</xdr:colOff>
      <xdr:row>16</xdr:row>
      <xdr:rowOff>161925</xdr:rowOff>
    </xdr:from>
    <xdr:to>
      <xdr:col>13</xdr:col>
      <xdr:colOff>419100</xdr:colOff>
      <xdr:row>18</xdr:row>
      <xdr:rowOff>9525</xdr:rowOff>
    </xdr:to>
    <xdr:sp>
      <xdr:nvSpPr>
        <xdr:cNvPr id="5" name="5 Elipse"/>
        <xdr:cNvSpPr>
          <a:spLocks/>
        </xdr:cNvSpPr>
      </xdr:nvSpPr>
      <xdr:spPr>
        <a:xfrm>
          <a:off x="5734050" y="2971800"/>
          <a:ext cx="180975" cy="190500"/>
        </a:xfrm>
        <a:prstGeom prst="ellipse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4</xdr:col>
      <xdr:colOff>28575</xdr:colOff>
      <xdr:row>11</xdr:row>
      <xdr:rowOff>57150</xdr:rowOff>
    </xdr:from>
    <xdr:to>
      <xdr:col>4</xdr:col>
      <xdr:colOff>209550</xdr:colOff>
      <xdr:row>12</xdr:row>
      <xdr:rowOff>76200</xdr:rowOff>
    </xdr:to>
    <xdr:sp>
      <xdr:nvSpPr>
        <xdr:cNvPr id="6" name="6 Elipse"/>
        <xdr:cNvSpPr>
          <a:spLocks/>
        </xdr:cNvSpPr>
      </xdr:nvSpPr>
      <xdr:spPr>
        <a:xfrm>
          <a:off x="1495425" y="2009775"/>
          <a:ext cx="180975" cy="190500"/>
        </a:xfrm>
        <a:prstGeom prst="ellipse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4</xdr:col>
      <xdr:colOff>19050</xdr:colOff>
      <xdr:row>16</xdr:row>
      <xdr:rowOff>85725</xdr:rowOff>
    </xdr:from>
    <xdr:to>
      <xdr:col>4</xdr:col>
      <xdr:colOff>200025</xdr:colOff>
      <xdr:row>17</xdr:row>
      <xdr:rowOff>104775</xdr:rowOff>
    </xdr:to>
    <xdr:sp>
      <xdr:nvSpPr>
        <xdr:cNvPr id="7" name="7 Elipse"/>
        <xdr:cNvSpPr>
          <a:spLocks/>
        </xdr:cNvSpPr>
      </xdr:nvSpPr>
      <xdr:spPr>
        <a:xfrm>
          <a:off x="1485900" y="2895600"/>
          <a:ext cx="180975" cy="190500"/>
        </a:xfrm>
        <a:prstGeom prst="ellipse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4</xdr:col>
      <xdr:colOff>9525</xdr:colOff>
      <xdr:row>33</xdr:row>
      <xdr:rowOff>114300</xdr:rowOff>
    </xdr:from>
    <xdr:to>
      <xdr:col>4</xdr:col>
      <xdr:colOff>190500</xdr:colOff>
      <xdr:row>34</xdr:row>
      <xdr:rowOff>123825</xdr:rowOff>
    </xdr:to>
    <xdr:sp>
      <xdr:nvSpPr>
        <xdr:cNvPr id="8" name="8 Elipse"/>
        <xdr:cNvSpPr>
          <a:spLocks/>
        </xdr:cNvSpPr>
      </xdr:nvSpPr>
      <xdr:spPr>
        <a:xfrm>
          <a:off x="1476375" y="6029325"/>
          <a:ext cx="180975" cy="200025"/>
        </a:xfrm>
        <a:prstGeom prst="ellipse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4</xdr:col>
      <xdr:colOff>19050</xdr:colOff>
      <xdr:row>51</xdr:row>
      <xdr:rowOff>19050</xdr:rowOff>
    </xdr:from>
    <xdr:to>
      <xdr:col>4</xdr:col>
      <xdr:colOff>200025</xdr:colOff>
      <xdr:row>52</xdr:row>
      <xdr:rowOff>9525</xdr:rowOff>
    </xdr:to>
    <xdr:sp>
      <xdr:nvSpPr>
        <xdr:cNvPr id="9" name="9 Elipse"/>
        <xdr:cNvSpPr>
          <a:spLocks/>
        </xdr:cNvSpPr>
      </xdr:nvSpPr>
      <xdr:spPr>
        <a:xfrm>
          <a:off x="1485900" y="9363075"/>
          <a:ext cx="180975" cy="190500"/>
        </a:xfrm>
        <a:prstGeom prst="ellipse">
          <a:avLst/>
        </a:prstGeom>
        <a:solidFill>
          <a:srgbClr val="FFFF00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 editAs="oneCell">
    <xdr:from>
      <xdr:col>13</xdr:col>
      <xdr:colOff>114300</xdr:colOff>
      <xdr:row>19</xdr:row>
      <xdr:rowOff>152400</xdr:rowOff>
    </xdr:from>
    <xdr:to>
      <xdr:col>21</xdr:col>
      <xdr:colOff>152400</xdr:colOff>
      <xdr:row>24</xdr:row>
      <xdr:rowOff>161925</xdr:rowOff>
    </xdr:to>
    <xdr:pic>
      <xdr:nvPicPr>
        <xdr:cNvPr id="10" name="Picture 17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3476625"/>
          <a:ext cx="23622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R367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0" customWidth="1"/>
    <col min="2" max="2" width="3.57421875" style="0" customWidth="1"/>
    <col min="3" max="3" width="8.421875" style="0" customWidth="1"/>
    <col min="4" max="4" width="6.140625" style="0" customWidth="1"/>
    <col min="5" max="5" width="10.57421875" style="0" customWidth="1"/>
    <col min="6" max="6" width="21.00390625" style="0" customWidth="1"/>
    <col min="7" max="7" width="9.57421875" style="0" bestFit="1" customWidth="1"/>
    <col min="8" max="8" width="10.8515625" style="0" customWidth="1"/>
    <col min="9" max="9" width="16.7109375" style="0" customWidth="1"/>
    <col min="10" max="10" width="7.7109375" style="0" customWidth="1"/>
    <col min="11" max="11" width="7.28125" style="0" hidden="1" customWidth="1"/>
    <col min="12" max="12" width="18.57421875" style="0" hidden="1" customWidth="1"/>
    <col min="13" max="13" width="1.8515625" style="0" customWidth="1"/>
    <col min="14" max="14" width="13.140625" style="0" customWidth="1"/>
    <col min="15" max="15" width="5.57421875" style="0" customWidth="1"/>
    <col min="16" max="16" width="5.28125" style="0" customWidth="1"/>
    <col min="18" max="18" width="12.57421875" style="0" customWidth="1"/>
  </cols>
  <sheetData>
    <row r="1" spans="2:12" ht="9" customHeight="1">
      <c r="B1" s="3"/>
      <c r="C1" s="3"/>
      <c r="D1" s="3"/>
      <c r="E1" s="3"/>
      <c r="F1" s="3"/>
      <c r="G1" s="3"/>
      <c r="H1" s="3"/>
      <c r="I1" s="3"/>
      <c r="J1" s="3"/>
      <c r="L1" s="3"/>
    </row>
    <row r="2" spans="2:12" ht="15">
      <c r="B2" s="160" t="s">
        <v>307</v>
      </c>
      <c r="C2" s="161"/>
      <c r="D2" s="161"/>
      <c r="E2" s="161"/>
      <c r="F2" s="161"/>
      <c r="G2" s="161"/>
      <c r="H2" s="3"/>
      <c r="I2" s="3"/>
      <c r="J2" s="3"/>
      <c r="L2" s="3"/>
    </row>
    <row r="3" spans="2:12" ht="9" customHeight="1" thickBot="1">
      <c r="B3" s="3"/>
      <c r="C3" s="3"/>
      <c r="D3" s="3"/>
      <c r="E3" s="3"/>
      <c r="F3" s="3"/>
      <c r="G3" s="3"/>
      <c r="H3" s="3"/>
      <c r="I3" s="3"/>
      <c r="J3" s="3"/>
      <c r="L3" s="3"/>
    </row>
    <row r="4" spans="2:16" ht="15.75" thickBot="1">
      <c r="B4" s="4" t="s">
        <v>1</v>
      </c>
      <c r="C4" s="4" t="s">
        <v>0</v>
      </c>
      <c r="D4" s="4" t="s">
        <v>250</v>
      </c>
      <c r="E4" s="4" t="s">
        <v>129</v>
      </c>
      <c r="F4" s="4" t="s">
        <v>2</v>
      </c>
      <c r="G4" s="5" t="s">
        <v>251</v>
      </c>
      <c r="H4" s="5" t="s">
        <v>252</v>
      </c>
      <c r="I4" s="5" t="s">
        <v>253</v>
      </c>
      <c r="J4" s="64" t="s">
        <v>269</v>
      </c>
      <c r="K4" s="1"/>
      <c r="L4" s="49" t="s">
        <v>254</v>
      </c>
      <c r="M4" s="1"/>
      <c r="N4" s="46" t="s">
        <v>125</v>
      </c>
      <c r="O4" s="158" t="s">
        <v>128</v>
      </c>
      <c r="P4" s="159"/>
    </row>
    <row r="5" spans="2:16" ht="15">
      <c r="B5" s="6">
        <v>1</v>
      </c>
      <c r="C5" s="7">
        <v>40001</v>
      </c>
      <c r="D5" s="42">
        <v>3</v>
      </c>
      <c r="E5" s="38" t="s">
        <v>131</v>
      </c>
      <c r="F5" s="8" t="s">
        <v>17</v>
      </c>
      <c r="G5" s="9">
        <v>150</v>
      </c>
      <c r="H5" s="10" t="str">
        <f>IF(G5&gt;=$O$9,"Repintado",(IF(G5&lt;=$O$6,"Estandar","Lam")))</f>
        <v>Repintado</v>
      </c>
      <c r="I5" s="11" t="s">
        <v>130</v>
      </c>
      <c r="J5" s="66">
        <v>28</v>
      </c>
      <c r="K5" s="2"/>
      <c r="L5" s="47" t="e">
        <f>CONCATENATE(H5,"-",#REF!)</f>
        <v>#REF!</v>
      </c>
      <c r="M5" s="2"/>
      <c r="N5" s="23" t="s">
        <v>123</v>
      </c>
      <c r="O5" s="24">
        <v>60</v>
      </c>
      <c r="P5" s="25" t="s">
        <v>122</v>
      </c>
    </row>
    <row r="6" spans="2:16" ht="15">
      <c r="B6" s="12">
        <f>B5+1</f>
        <v>2</v>
      </c>
      <c r="C6" s="13">
        <v>40002</v>
      </c>
      <c r="D6" s="43">
        <v>2</v>
      </c>
      <c r="E6" s="39" t="s">
        <v>132</v>
      </c>
      <c r="F6" s="14" t="s">
        <v>20</v>
      </c>
      <c r="G6" s="15">
        <v>146</v>
      </c>
      <c r="H6" s="10" t="str">
        <f>IF(G6&gt;=$O$9,"Repintado",(IF(G6&lt;=$O$6,"Estandar","Lam")))</f>
        <v>Repintado</v>
      </c>
      <c r="I6" s="11"/>
      <c r="J6" s="66"/>
      <c r="K6" s="2"/>
      <c r="L6" s="47" t="e">
        <f>CONCATENATE(H6,"-",#REF!)</f>
        <v>#REF!</v>
      </c>
      <c r="M6" s="2"/>
      <c r="N6" s="26" t="s">
        <v>124</v>
      </c>
      <c r="O6" s="27">
        <v>70</v>
      </c>
      <c r="P6" s="28" t="s">
        <v>122</v>
      </c>
    </row>
    <row r="7" spans="2:16" ht="15">
      <c r="B7" s="12">
        <f aca="true" t="shared" si="0" ref="B7:B71">B6+1</f>
        <v>3</v>
      </c>
      <c r="C7" s="13">
        <v>40003</v>
      </c>
      <c r="D7" s="43">
        <v>3</v>
      </c>
      <c r="E7" s="39" t="s">
        <v>133</v>
      </c>
      <c r="F7" s="14" t="s">
        <v>35</v>
      </c>
      <c r="G7" s="15">
        <v>83</v>
      </c>
      <c r="H7" s="10" t="str">
        <f>IF(G7&gt;=$O$9,"Repintado",(IF(G7&lt;=$O$6,"Estandar","Lam")))</f>
        <v>Lam</v>
      </c>
      <c r="I7" s="11"/>
      <c r="J7" s="66"/>
      <c r="K7" s="2"/>
      <c r="L7" s="47" t="e">
        <f>CONCATENATE(H7,"-",#REF!)</f>
        <v>#REF!</v>
      </c>
      <c r="M7" s="2"/>
      <c r="N7" s="29" t="s">
        <v>305</v>
      </c>
      <c r="O7" s="30">
        <v>71</v>
      </c>
      <c r="P7" s="31" t="s">
        <v>122</v>
      </c>
    </row>
    <row r="8" spans="2:16" ht="15">
      <c r="B8" s="12">
        <f t="shared" si="0"/>
        <v>4</v>
      </c>
      <c r="C8" s="13">
        <v>40004</v>
      </c>
      <c r="D8" s="43">
        <v>3</v>
      </c>
      <c r="E8" s="39" t="s">
        <v>134</v>
      </c>
      <c r="F8" s="14" t="s">
        <v>40</v>
      </c>
      <c r="G8" s="15">
        <v>146</v>
      </c>
      <c r="H8" s="16" t="str">
        <f>IF(G8&gt;=$O$9,"Repintado",(IF(G8&lt;=$O$6,"Estandar","Lam")))</f>
        <v>Repintado</v>
      </c>
      <c r="I8" s="11" t="s">
        <v>130</v>
      </c>
      <c r="J8" s="66">
        <v>33</v>
      </c>
      <c r="K8" s="2"/>
      <c r="L8" s="47" t="e">
        <f>CONCATENATE(H8,"-",#REF!)</f>
        <v>#REF!</v>
      </c>
      <c r="M8" s="2"/>
      <c r="N8" s="29" t="s">
        <v>306</v>
      </c>
      <c r="O8" s="30">
        <v>120</v>
      </c>
      <c r="P8" s="31" t="s">
        <v>122</v>
      </c>
    </row>
    <row r="9" spans="2:16" ht="15">
      <c r="B9" s="12">
        <f t="shared" si="0"/>
        <v>5</v>
      </c>
      <c r="C9" s="13">
        <v>40005</v>
      </c>
      <c r="D9" s="43">
        <v>2</v>
      </c>
      <c r="E9" s="39" t="s">
        <v>135</v>
      </c>
      <c r="F9" s="14" t="s">
        <v>14</v>
      </c>
      <c r="G9" s="15">
        <v>88</v>
      </c>
      <c r="H9" s="16" t="str">
        <f>IF(G9&gt;=$O$9,"Repintado",(IF(G9&lt;=$O$6,"Estandar","Lam")))</f>
        <v>Lam</v>
      </c>
      <c r="I9" s="11"/>
      <c r="J9" s="66"/>
      <c r="K9" s="2"/>
      <c r="L9" s="47" t="e">
        <f>CONCATENATE(H9,"-",#REF!)</f>
        <v>#REF!</v>
      </c>
      <c r="M9" s="2"/>
      <c r="N9" s="32" t="s">
        <v>126</v>
      </c>
      <c r="O9" s="33">
        <v>121</v>
      </c>
      <c r="P9" s="34" t="s">
        <v>122</v>
      </c>
    </row>
    <row r="10" spans="2:16" ht="15">
      <c r="B10" s="12">
        <f t="shared" si="0"/>
        <v>6</v>
      </c>
      <c r="C10" s="13">
        <v>40007</v>
      </c>
      <c r="D10" s="43">
        <v>4</v>
      </c>
      <c r="E10" s="39" t="s">
        <v>136</v>
      </c>
      <c r="F10" s="14" t="s">
        <v>16</v>
      </c>
      <c r="G10" s="15">
        <v>138</v>
      </c>
      <c r="H10" s="16" t="str">
        <f>IF(G10&gt;=$O$9,"Repintado",(IF(G10&lt;=$O$6,"Estandar","Lam")))</f>
        <v>Repintado</v>
      </c>
      <c r="I10" s="11"/>
      <c r="J10" s="66"/>
      <c r="K10" s="2"/>
      <c r="L10" s="47" t="e">
        <f>CONCATENATE(H10,"-",#REF!)</f>
        <v>#REF!</v>
      </c>
      <c r="M10" s="2"/>
      <c r="N10" s="35" t="s">
        <v>127</v>
      </c>
      <c r="O10" s="36">
        <v>150</v>
      </c>
      <c r="P10" s="37" t="s">
        <v>122</v>
      </c>
    </row>
    <row r="11" spans="2:14" ht="15">
      <c r="B11" s="12">
        <f t="shared" si="0"/>
        <v>7</v>
      </c>
      <c r="C11" s="13">
        <v>40008</v>
      </c>
      <c r="D11" s="43">
        <v>2</v>
      </c>
      <c r="E11" s="39" t="s">
        <v>137</v>
      </c>
      <c r="F11" s="14" t="s">
        <v>19</v>
      </c>
      <c r="G11" s="15">
        <v>123</v>
      </c>
      <c r="H11" s="16" t="str">
        <f>IF(G11&gt;=$O$9,"Repintado",(IF(G11&lt;=$O$6,"Estandar","Lam")))</f>
        <v>Repintado</v>
      </c>
      <c r="I11" s="11"/>
      <c r="J11" s="66"/>
      <c r="K11" s="2"/>
      <c r="L11" s="47" t="e">
        <f>CONCATENATE(H11,"-",#REF!)</f>
        <v>#REF!</v>
      </c>
      <c r="M11" s="2"/>
      <c r="N11" s="2"/>
    </row>
    <row r="12" spans="2:13" ht="15">
      <c r="B12" s="12">
        <f t="shared" si="0"/>
        <v>8</v>
      </c>
      <c r="C12" s="13">
        <v>40009</v>
      </c>
      <c r="D12" s="43">
        <v>3</v>
      </c>
      <c r="E12" s="39" t="s">
        <v>138</v>
      </c>
      <c r="F12" s="14" t="s">
        <v>23</v>
      </c>
      <c r="G12" s="15">
        <v>141</v>
      </c>
      <c r="H12" s="16" t="str">
        <f>IF(G12&gt;=$O$9,"Repintado",(IF(G12&lt;=$O$6,"Estandar","Lam")))</f>
        <v>Repintado</v>
      </c>
      <c r="I12" s="11"/>
      <c r="J12" s="66"/>
      <c r="K12" s="2"/>
      <c r="L12" s="47" t="e">
        <f>CONCATENATE(H12,"-",#REF!)</f>
        <v>#REF!</v>
      </c>
      <c r="M12" s="2"/>
    </row>
    <row r="13" spans="2:18" ht="15.75">
      <c r="B13" s="12">
        <f t="shared" si="0"/>
        <v>9</v>
      </c>
      <c r="C13" s="13">
        <v>40010</v>
      </c>
      <c r="D13" s="43">
        <v>3</v>
      </c>
      <c r="E13" s="39" t="s">
        <v>139</v>
      </c>
      <c r="F13" s="14" t="s">
        <v>26</v>
      </c>
      <c r="G13" s="15">
        <v>93</v>
      </c>
      <c r="H13" s="16" t="str">
        <f>IF(G13&gt;=$O$9,"Repintado",(IF(G13&lt;=$O$6,"Estandar","Lam")))</f>
        <v>Lam</v>
      </c>
      <c r="I13" s="11"/>
      <c r="J13" s="66"/>
      <c r="K13" s="2"/>
      <c r="L13" s="47" t="e">
        <f>CONCATENATE(H13,"-",#REF!)</f>
        <v>#REF!</v>
      </c>
      <c r="M13" s="2"/>
      <c r="N13" s="63" t="s">
        <v>255</v>
      </c>
      <c r="O13" s="60" t="s">
        <v>256</v>
      </c>
      <c r="P13" s="61"/>
      <c r="Q13" s="61"/>
      <c r="R13" s="62"/>
    </row>
    <row r="14" spans="2:18" ht="15">
      <c r="B14" s="12">
        <f t="shared" si="0"/>
        <v>10</v>
      </c>
      <c r="C14" s="13">
        <v>40011</v>
      </c>
      <c r="D14" s="43">
        <v>3</v>
      </c>
      <c r="E14" s="39" t="s">
        <v>140</v>
      </c>
      <c r="F14" s="14" t="s">
        <v>29</v>
      </c>
      <c r="G14" s="15">
        <v>140</v>
      </c>
      <c r="H14" s="16" t="str">
        <f>IF(G14&gt;=$O$9,"Repintado",(IF(G14&lt;=$O$6,"Estandar","Lam")))</f>
        <v>Repintado</v>
      </c>
      <c r="I14" s="11"/>
      <c r="J14" s="66"/>
      <c r="K14" s="2"/>
      <c r="L14" s="47" t="e">
        <f>CONCATENATE(H14,"-",#REF!)</f>
        <v>#REF!</v>
      </c>
      <c r="M14" s="2"/>
      <c r="N14" s="58">
        <v>5</v>
      </c>
      <c r="O14" s="51" t="s">
        <v>257</v>
      </c>
      <c r="P14" s="51"/>
      <c r="Q14" s="54"/>
      <c r="R14" s="56"/>
    </row>
    <row r="15" spans="2:18" ht="15">
      <c r="B15" s="12">
        <f t="shared" si="0"/>
        <v>11</v>
      </c>
      <c r="C15" s="13">
        <v>40012</v>
      </c>
      <c r="D15" s="43">
        <v>2</v>
      </c>
      <c r="E15" s="39" t="s">
        <v>141</v>
      </c>
      <c r="F15" s="14" t="s">
        <v>31</v>
      </c>
      <c r="G15" s="15">
        <v>92</v>
      </c>
      <c r="H15" s="16" t="str">
        <f>IF(G15&gt;=$O$9,"Repintado",(IF(G15&lt;=$O$6,"Estandar","Lam")))</f>
        <v>Lam</v>
      </c>
      <c r="I15" s="11"/>
      <c r="J15" s="66"/>
      <c r="K15" s="2"/>
      <c r="L15" s="47" t="e">
        <f>CONCATENATE(H15,"-",#REF!)</f>
        <v>#REF!</v>
      </c>
      <c r="M15" s="2"/>
      <c r="N15" s="59">
        <v>23</v>
      </c>
      <c r="O15" s="52" t="s">
        <v>258</v>
      </c>
      <c r="P15" s="52"/>
      <c r="Q15" s="55"/>
      <c r="R15" s="57"/>
    </row>
    <row r="16" spans="2:18" ht="15">
      <c r="B16" s="12">
        <f t="shared" si="0"/>
        <v>12</v>
      </c>
      <c r="C16" s="13">
        <v>40015</v>
      </c>
      <c r="D16" s="43">
        <v>3</v>
      </c>
      <c r="E16" s="39" t="s">
        <v>142</v>
      </c>
      <c r="F16" s="14" t="s">
        <v>34</v>
      </c>
      <c r="G16" s="15">
        <v>144</v>
      </c>
      <c r="H16" s="16" t="str">
        <f>IF(G16&gt;=$O$9,"Repintado",(IF(G16&lt;=$O$6,"Estandar","Lam")))</f>
        <v>Repintado</v>
      </c>
      <c r="I16" s="11"/>
      <c r="J16" s="66"/>
      <c r="K16" s="2"/>
      <c r="L16" s="47" t="e">
        <f>CONCATENATE(H16,"-",#REF!)</f>
        <v>#REF!</v>
      </c>
      <c r="M16" s="2"/>
      <c r="N16" s="59">
        <v>24</v>
      </c>
      <c r="O16" s="52" t="s">
        <v>259</v>
      </c>
      <c r="P16" s="52"/>
      <c r="Q16" s="55"/>
      <c r="R16" s="57"/>
    </row>
    <row r="17" spans="2:18" ht="15">
      <c r="B17" s="12">
        <f t="shared" si="0"/>
        <v>13</v>
      </c>
      <c r="C17" s="13">
        <v>40016</v>
      </c>
      <c r="D17" s="43">
        <v>3</v>
      </c>
      <c r="E17" s="39" t="s">
        <v>143</v>
      </c>
      <c r="F17" s="14" t="s">
        <v>36</v>
      </c>
      <c r="G17" s="15">
        <v>84</v>
      </c>
      <c r="H17" s="16" t="str">
        <f>IF(G17&gt;=$O$9,"Repintado",(IF(G17&lt;=$O$6,"Estandar","Lam")))</f>
        <v>Lam</v>
      </c>
      <c r="I17" s="11"/>
      <c r="J17" s="66"/>
      <c r="K17" s="2"/>
      <c r="L17" s="47" t="e">
        <f>CONCATENATE(H17,"-",#REF!)</f>
        <v>#REF!</v>
      </c>
      <c r="M17" s="2"/>
      <c r="N17" s="59">
        <v>25</v>
      </c>
      <c r="O17" s="52" t="s">
        <v>260</v>
      </c>
      <c r="P17" s="52"/>
      <c r="Q17" s="55"/>
      <c r="R17" s="57"/>
    </row>
    <row r="18" spans="2:18" ht="15">
      <c r="B18" s="12">
        <f t="shared" si="0"/>
        <v>14</v>
      </c>
      <c r="C18" s="13">
        <v>40017</v>
      </c>
      <c r="D18" s="43">
        <v>4</v>
      </c>
      <c r="E18" s="39" t="s">
        <v>144</v>
      </c>
      <c r="F18" s="14" t="s">
        <v>39</v>
      </c>
      <c r="G18" s="15">
        <v>149</v>
      </c>
      <c r="H18" s="16" t="str">
        <f>IF(G18&gt;=$O$9,"Repintado",(IF(G18&lt;=$O$6,"Estandar","Lam")))</f>
        <v>Repintado</v>
      </c>
      <c r="I18" s="11" t="s">
        <v>130</v>
      </c>
      <c r="J18" s="66">
        <v>27</v>
      </c>
      <c r="K18" s="2"/>
      <c r="L18" s="47" t="e">
        <f>CONCATENATE(H18,"-",#REF!)</f>
        <v>#REF!</v>
      </c>
      <c r="M18" s="2"/>
      <c r="N18" s="59">
        <v>26</v>
      </c>
      <c r="O18" s="52" t="s">
        <v>261</v>
      </c>
      <c r="P18" s="52"/>
      <c r="Q18" s="55"/>
      <c r="R18" s="57"/>
    </row>
    <row r="19" spans="2:18" ht="15">
      <c r="B19" s="12">
        <f t="shared" si="0"/>
        <v>15</v>
      </c>
      <c r="C19" s="13">
        <v>40018</v>
      </c>
      <c r="D19" s="43">
        <v>2</v>
      </c>
      <c r="E19" s="39" t="s">
        <v>145</v>
      </c>
      <c r="F19" s="14" t="s">
        <v>42</v>
      </c>
      <c r="G19" s="15">
        <v>90</v>
      </c>
      <c r="H19" s="16" t="str">
        <f>IF(G19&gt;=$O$9,"Repintado",(IF(G19&lt;=$O$6,"Estandar","Lam")))</f>
        <v>Lam</v>
      </c>
      <c r="I19" s="11"/>
      <c r="J19" s="66"/>
      <c r="K19" s="2"/>
      <c r="L19" s="47" t="e">
        <f>CONCATENATE(H19,"-",#REF!)</f>
        <v>#REF!</v>
      </c>
      <c r="M19" s="2"/>
      <c r="N19" s="59">
        <v>27</v>
      </c>
      <c r="O19" s="52" t="s">
        <v>262</v>
      </c>
      <c r="P19" s="52"/>
      <c r="Q19" s="55"/>
      <c r="R19" s="57"/>
    </row>
    <row r="20" spans="2:18" ht="15">
      <c r="B20" s="12">
        <f t="shared" si="0"/>
        <v>16</v>
      </c>
      <c r="C20" s="13">
        <v>40019</v>
      </c>
      <c r="D20" s="43">
        <v>3</v>
      </c>
      <c r="E20" s="39" t="s">
        <v>146</v>
      </c>
      <c r="F20" s="14" t="s">
        <v>43</v>
      </c>
      <c r="G20" s="15">
        <v>140</v>
      </c>
      <c r="H20" s="16" t="str">
        <f>IF(G20&gt;=$O$9,"Repintado",(IF(G20&lt;=$O$6,"Estandar","Lam")))</f>
        <v>Repintado</v>
      </c>
      <c r="I20" s="11"/>
      <c r="J20" s="66"/>
      <c r="K20" s="2"/>
      <c r="L20" s="47" t="e">
        <f>CONCATENATE(H20,"-",#REF!)</f>
        <v>#REF!</v>
      </c>
      <c r="M20" s="2"/>
      <c r="N20" s="59">
        <v>28</v>
      </c>
      <c r="O20" s="52" t="s">
        <v>263</v>
      </c>
      <c r="P20" s="52"/>
      <c r="Q20" s="55"/>
      <c r="R20" s="57"/>
    </row>
    <row r="21" spans="2:18" ht="15">
      <c r="B21" s="12">
        <f t="shared" si="0"/>
        <v>17</v>
      </c>
      <c r="C21" s="13">
        <v>40021</v>
      </c>
      <c r="D21" s="43">
        <v>3</v>
      </c>
      <c r="E21" s="39" t="s">
        <v>147</v>
      </c>
      <c r="F21" s="14" t="s">
        <v>44</v>
      </c>
      <c r="G21" s="15">
        <v>92</v>
      </c>
      <c r="H21" s="16" t="str">
        <f>IF(G21&gt;=$O$9,"Repintado",(IF(G21&lt;=$O$6,"Estandar","Lam")))</f>
        <v>Lam</v>
      </c>
      <c r="I21" s="11"/>
      <c r="J21" s="66"/>
      <c r="K21" s="2"/>
      <c r="L21" s="47" t="e">
        <f>CONCATENATE(H21,"-",#REF!)</f>
        <v>#REF!</v>
      </c>
      <c r="M21" s="2"/>
      <c r="N21" s="59">
        <v>29</v>
      </c>
      <c r="O21" s="52" t="s">
        <v>264</v>
      </c>
      <c r="P21" s="52"/>
      <c r="Q21" s="55"/>
      <c r="R21" s="57"/>
    </row>
    <row r="22" spans="2:18" ht="15">
      <c r="B22" s="12">
        <f t="shared" si="0"/>
        <v>18</v>
      </c>
      <c r="C22" s="13">
        <v>40022</v>
      </c>
      <c r="D22" s="43">
        <v>3</v>
      </c>
      <c r="E22" s="39" t="s">
        <v>148</v>
      </c>
      <c r="F22" s="14" t="s">
        <v>47</v>
      </c>
      <c r="G22" s="15">
        <v>128</v>
      </c>
      <c r="H22" s="16" t="str">
        <f>IF(G22&gt;=$O$9,"Repintado",(IF(G22&lt;=$O$6,"Estandar","Lam")))</f>
        <v>Repintado</v>
      </c>
      <c r="I22" s="11"/>
      <c r="J22" s="66"/>
      <c r="K22" s="2"/>
      <c r="L22" s="47" t="e">
        <f>CONCATENATE(H22,"-",#REF!)</f>
        <v>#REF!</v>
      </c>
      <c r="M22" s="2"/>
      <c r="N22" s="59">
        <v>30</v>
      </c>
      <c r="O22" s="52" t="s">
        <v>265</v>
      </c>
      <c r="P22" s="52"/>
      <c r="Q22" s="55"/>
      <c r="R22" s="57"/>
    </row>
    <row r="23" spans="2:18" ht="15">
      <c r="B23" s="12">
        <f t="shared" si="0"/>
        <v>19</v>
      </c>
      <c r="C23" s="13">
        <v>40023</v>
      </c>
      <c r="D23" s="43">
        <v>3</v>
      </c>
      <c r="E23" s="39" t="s">
        <v>149</v>
      </c>
      <c r="F23" s="14" t="s">
        <v>53</v>
      </c>
      <c r="G23" s="15">
        <v>110</v>
      </c>
      <c r="H23" s="16" t="str">
        <f>IF(G23&gt;=$O$9,"Repintado",(IF(G23&lt;=$O$6,"Estandar","Lam")))</f>
        <v>Lam</v>
      </c>
      <c r="I23" s="11"/>
      <c r="J23" s="66"/>
      <c r="K23" s="2"/>
      <c r="L23" s="47" t="e">
        <f>CONCATENATE(H23,"-",#REF!)</f>
        <v>#REF!</v>
      </c>
      <c r="M23" s="2"/>
      <c r="N23" s="59">
        <v>31</v>
      </c>
      <c r="O23" s="52" t="s">
        <v>266</v>
      </c>
      <c r="P23" s="52"/>
      <c r="Q23" s="55"/>
      <c r="R23" s="57"/>
    </row>
    <row r="24" spans="2:18" ht="15">
      <c r="B24" s="12">
        <f t="shared" si="0"/>
        <v>20</v>
      </c>
      <c r="C24" s="13">
        <v>40024</v>
      </c>
      <c r="D24" s="43">
        <v>4</v>
      </c>
      <c r="E24" s="39" t="s">
        <v>150</v>
      </c>
      <c r="F24" s="14" t="s">
        <v>56</v>
      </c>
      <c r="G24" s="15">
        <v>105</v>
      </c>
      <c r="H24" s="16" t="str">
        <f>IF(G24&gt;=$O$9,"Repintado",(IF(G24&lt;=$O$6,"Estandar","Lam")))</f>
        <v>Lam</v>
      </c>
      <c r="I24" s="11"/>
      <c r="J24" s="66"/>
      <c r="K24" s="2"/>
      <c r="L24" s="47" t="e">
        <f>CONCATENATE(H24,"-",#REF!)</f>
        <v>#REF!</v>
      </c>
      <c r="M24" s="2"/>
      <c r="N24" s="59">
        <v>32</v>
      </c>
      <c r="O24" s="53" t="s">
        <v>267</v>
      </c>
      <c r="P24" s="52"/>
      <c r="Q24" s="55"/>
      <c r="R24" s="57"/>
    </row>
    <row r="25" spans="2:18" ht="15.75" thickBot="1">
      <c r="B25" s="17">
        <f t="shared" si="0"/>
        <v>21</v>
      </c>
      <c r="C25" s="18">
        <v>40025</v>
      </c>
      <c r="D25" s="44">
        <v>3</v>
      </c>
      <c r="E25" s="41" t="s">
        <v>151</v>
      </c>
      <c r="F25" s="19" t="s">
        <v>60</v>
      </c>
      <c r="G25" s="20">
        <v>85</v>
      </c>
      <c r="H25" s="21" t="str">
        <f>IF(G25&gt;=$O$9,"Repintado",(IF(G25&lt;=$O$6,"Estandar","Lam")))</f>
        <v>Lam</v>
      </c>
      <c r="I25" s="22"/>
      <c r="J25" s="67"/>
      <c r="K25" s="2"/>
      <c r="L25" s="48" t="e">
        <f>CONCATENATE(H25,"-",#REF!)</f>
        <v>#REF!</v>
      </c>
      <c r="M25" s="2"/>
      <c r="N25" s="59">
        <v>33</v>
      </c>
      <c r="O25" s="53" t="s">
        <v>268</v>
      </c>
      <c r="P25" s="52"/>
      <c r="Q25" s="55"/>
      <c r="R25" s="57"/>
    </row>
    <row r="26" spans="2:14" ht="15">
      <c r="B26" s="6">
        <f t="shared" si="0"/>
        <v>22</v>
      </c>
      <c r="C26" s="7">
        <v>40026</v>
      </c>
      <c r="D26" s="42">
        <v>2</v>
      </c>
      <c r="E26" s="40" t="s">
        <v>152</v>
      </c>
      <c r="F26" s="8" t="s">
        <v>69</v>
      </c>
      <c r="G26" s="9">
        <v>108</v>
      </c>
      <c r="H26" s="10" t="str">
        <f>IF(G26&gt;=$O$9,"Repintado",(IF(G26&lt;=$O$6,"Estandar","Lam")))</f>
        <v>Lam</v>
      </c>
      <c r="I26" s="11"/>
      <c r="J26" s="66"/>
      <c r="K26" s="2"/>
      <c r="L26" s="47" t="e">
        <f>CONCATENATE(H26,"-",#REF!)</f>
        <v>#REF!</v>
      </c>
      <c r="M26" s="2"/>
      <c r="N26" s="2"/>
    </row>
    <row r="27" spans="2:14" ht="15">
      <c r="B27" s="12">
        <f t="shared" si="0"/>
        <v>23</v>
      </c>
      <c r="C27" s="13">
        <v>40028</v>
      </c>
      <c r="D27" s="43">
        <v>2</v>
      </c>
      <c r="E27" s="39" t="s">
        <v>153</v>
      </c>
      <c r="F27" s="14" t="s">
        <v>76</v>
      </c>
      <c r="G27" s="15">
        <v>128</v>
      </c>
      <c r="H27" s="16" t="str">
        <f>IF(G27&gt;=$O$9,"Repintado",(IF(G27&lt;=$O$6,"Estandar","Lam")))</f>
        <v>Repintado</v>
      </c>
      <c r="I27" s="11"/>
      <c r="J27" s="66"/>
      <c r="K27" s="2"/>
      <c r="L27" s="47" t="e">
        <f>CONCATENATE(H27,"-",#REF!)</f>
        <v>#REF!</v>
      </c>
      <c r="M27" s="2"/>
      <c r="N27" s="2"/>
    </row>
    <row r="28" spans="2:14" ht="15">
      <c r="B28" s="12">
        <f t="shared" si="0"/>
        <v>24</v>
      </c>
      <c r="C28" s="13">
        <v>40029</v>
      </c>
      <c r="D28" s="43">
        <v>3</v>
      </c>
      <c r="E28" s="39" t="s">
        <v>154</v>
      </c>
      <c r="F28" s="14" t="s">
        <v>78</v>
      </c>
      <c r="G28" s="15">
        <v>103</v>
      </c>
      <c r="H28" s="16" t="str">
        <f>IF(G28&gt;=$O$9,"Repintado",(IF(G28&lt;=$O$6,"Estandar","Lam")))</f>
        <v>Lam</v>
      </c>
      <c r="I28" s="11"/>
      <c r="J28" s="66"/>
      <c r="K28" s="2"/>
      <c r="L28" s="47" t="e">
        <f>CONCATENATE(H28,"-",#REF!)</f>
        <v>#REF!</v>
      </c>
      <c r="M28" s="2"/>
      <c r="N28" s="2"/>
    </row>
    <row r="29" spans="2:14" ht="15">
      <c r="B29" s="12">
        <f t="shared" si="0"/>
        <v>25</v>
      </c>
      <c r="C29" s="13">
        <v>40030</v>
      </c>
      <c r="D29" s="43">
        <v>2</v>
      </c>
      <c r="E29" s="39" t="s">
        <v>155</v>
      </c>
      <c r="F29" s="14" t="s">
        <v>81</v>
      </c>
      <c r="G29" s="15">
        <v>103</v>
      </c>
      <c r="H29" s="16" t="str">
        <f>IF(G29&gt;=$O$9,"Repintado",(IF(G29&lt;=$O$6,"Estandar","Lam")))</f>
        <v>Lam</v>
      </c>
      <c r="I29" s="11"/>
      <c r="J29" s="66"/>
      <c r="K29" s="2"/>
      <c r="L29" s="47" t="e">
        <f>CONCATENATE(H29,"-",#REF!)</f>
        <v>#REF!</v>
      </c>
      <c r="M29" s="2"/>
      <c r="N29" s="2"/>
    </row>
    <row r="30" spans="2:14" ht="15">
      <c r="B30" s="12">
        <f t="shared" si="0"/>
        <v>26</v>
      </c>
      <c r="C30" s="13">
        <v>40031</v>
      </c>
      <c r="D30" s="43">
        <v>2</v>
      </c>
      <c r="E30" s="39" t="s">
        <v>156</v>
      </c>
      <c r="F30" s="14" t="s">
        <v>82</v>
      </c>
      <c r="G30" s="15">
        <v>122</v>
      </c>
      <c r="H30" s="16" t="str">
        <f>IF(G30&gt;=$O$9,"Repintado",(IF(G30&lt;=$O$6,"Estandar","Lam")))</f>
        <v>Repintado</v>
      </c>
      <c r="I30" s="11"/>
      <c r="J30" s="66"/>
      <c r="K30" s="2"/>
      <c r="L30" s="47" t="e">
        <f>CONCATENATE(H30,"-",#REF!)</f>
        <v>#REF!</v>
      </c>
      <c r="M30" s="2"/>
      <c r="N30" s="2"/>
    </row>
    <row r="31" spans="2:14" ht="15">
      <c r="B31" s="12">
        <f t="shared" si="0"/>
        <v>27</v>
      </c>
      <c r="C31" s="13">
        <v>40033</v>
      </c>
      <c r="D31" s="43">
        <v>3</v>
      </c>
      <c r="E31" s="39" t="s">
        <v>157</v>
      </c>
      <c r="F31" s="14" t="s">
        <v>83</v>
      </c>
      <c r="G31" s="15">
        <v>122</v>
      </c>
      <c r="H31" s="16" t="str">
        <f>IF(G31&gt;=$O$9,"Repintado",(IF(G31&lt;=$O$6,"Estandar","Lam")))</f>
        <v>Repintado</v>
      </c>
      <c r="I31" s="11"/>
      <c r="J31" s="66"/>
      <c r="K31" s="2"/>
      <c r="L31" s="47" t="e">
        <f>CONCATENATE(H31,"-",#REF!)</f>
        <v>#REF!</v>
      </c>
      <c r="M31" s="2"/>
      <c r="N31" s="2"/>
    </row>
    <row r="32" spans="2:14" ht="15">
      <c r="B32" s="12">
        <f t="shared" si="0"/>
        <v>28</v>
      </c>
      <c r="C32" s="13">
        <v>40035</v>
      </c>
      <c r="D32" s="43">
        <v>3</v>
      </c>
      <c r="E32" s="39" t="s">
        <v>158</v>
      </c>
      <c r="F32" s="14" t="s">
        <v>107</v>
      </c>
      <c r="G32" s="15">
        <v>106</v>
      </c>
      <c r="H32" s="16" t="str">
        <f>IF(G32&gt;=$O$9,"Repintado",(IF(G32&lt;=$O$6,"Estandar","Lam")))</f>
        <v>Lam</v>
      </c>
      <c r="I32" s="11"/>
      <c r="J32" s="66"/>
      <c r="K32" s="2"/>
      <c r="L32" s="47" t="e">
        <f>CONCATENATE(H32,"-",#REF!)</f>
        <v>#REF!</v>
      </c>
      <c r="M32" s="2"/>
      <c r="N32" s="2"/>
    </row>
    <row r="33" spans="2:14" ht="15">
      <c r="B33" s="12">
        <f t="shared" si="0"/>
        <v>29</v>
      </c>
      <c r="C33" s="13">
        <v>40036</v>
      </c>
      <c r="D33" s="43">
        <v>4</v>
      </c>
      <c r="E33" s="39" t="s">
        <v>159</v>
      </c>
      <c r="F33" s="14" t="s">
        <v>109</v>
      </c>
      <c r="G33" s="15">
        <v>124</v>
      </c>
      <c r="H33" s="16" t="str">
        <f>IF(G33&gt;=$O$9,"Repintado",(IF(G33&lt;=$O$6,"Estandar","Lam")))</f>
        <v>Repintado</v>
      </c>
      <c r="I33" s="11"/>
      <c r="J33" s="66"/>
      <c r="K33" s="2"/>
      <c r="L33" s="47" t="e">
        <f>CONCATENATE(H33,"-",#REF!)</f>
        <v>#REF!</v>
      </c>
      <c r="M33" s="2"/>
      <c r="N33" s="2"/>
    </row>
    <row r="34" spans="2:14" ht="15">
      <c r="B34" s="12">
        <f t="shared" si="0"/>
        <v>30</v>
      </c>
      <c r="C34" s="13">
        <v>40038</v>
      </c>
      <c r="D34" s="43">
        <v>1</v>
      </c>
      <c r="E34" s="39" t="s">
        <v>160</v>
      </c>
      <c r="F34" s="14" t="s">
        <v>110</v>
      </c>
      <c r="G34" s="15">
        <v>121</v>
      </c>
      <c r="H34" s="16" t="str">
        <f>IF(G34&gt;=$O$9,"Repintado",(IF(G34&lt;=$O$6,"Estandar","Lam")))</f>
        <v>Repintado</v>
      </c>
      <c r="I34" s="11"/>
      <c r="J34" s="66"/>
      <c r="K34" s="2"/>
      <c r="L34" s="47" t="e">
        <f>CONCATENATE(H34,"-",#REF!)</f>
        <v>#REF!</v>
      </c>
      <c r="M34" s="2"/>
      <c r="N34" s="2"/>
    </row>
    <row r="35" spans="2:14" ht="15">
      <c r="B35" s="12">
        <f t="shared" si="0"/>
        <v>31</v>
      </c>
      <c r="C35" s="13">
        <v>40039</v>
      </c>
      <c r="D35" s="43">
        <v>3</v>
      </c>
      <c r="E35" s="39" t="s">
        <v>161</v>
      </c>
      <c r="F35" s="14" t="s">
        <v>111</v>
      </c>
      <c r="G35" s="15">
        <v>88</v>
      </c>
      <c r="H35" s="16" t="str">
        <f>IF(G35&gt;=$O$9,"Repintado",(IF(G35&lt;=$O$6,"Estandar","Lam")))</f>
        <v>Lam</v>
      </c>
      <c r="I35" s="11"/>
      <c r="J35" s="66"/>
      <c r="K35" s="2"/>
      <c r="L35" s="47" t="e">
        <f>CONCATENATE(H35,"-",#REF!)</f>
        <v>#REF!</v>
      </c>
      <c r="M35" s="2"/>
      <c r="N35" s="2"/>
    </row>
    <row r="36" spans="2:14" ht="15">
      <c r="B36" s="12">
        <f t="shared" si="0"/>
        <v>32</v>
      </c>
      <c r="C36" s="13">
        <v>40040</v>
      </c>
      <c r="D36" s="43">
        <v>4</v>
      </c>
      <c r="E36" s="39" t="s">
        <v>162</v>
      </c>
      <c r="F36" s="14" t="s">
        <v>114</v>
      </c>
      <c r="G36" s="15">
        <v>142</v>
      </c>
      <c r="H36" s="16" t="str">
        <f>IF(G36&gt;=$O$9,"Repintado",(IF(G36&lt;=$O$6,"Estandar","Lam")))</f>
        <v>Repintado</v>
      </c>
      <c r="I36" s="11"/>
      <c r="J36" s="66"/>
      <c r="K36" s="2"/>
      <c r="L36" s="47" t="e">
        <f>CONCATENATE(H36,"-",#REF!)</f>
        <v>#REF!</v>
      </c>
      <c r="M36" s="2"/>
      <c r="N36" s="2"/>
    </row>
    <row r="37" spans="2:14" ht="15">
      <c r="B37" s="12">
        <f t="shared" si="0"/>
        <v>33</v>
      </c>
      <c r="C37" s="13">
        <v>40043</v>
      </c>
      <c r="D37" s="43">
        <v>2</v>
      </c>
      <c r="E37" s="39" t="s">
        <v>163</v>
      </c>
      <c r="F37" s="14" t="s">
        <v>116</v>
      </c>
      <c r="G37" s="15">
        <v>90</v>
      </c>
      <c r="H37" s="16" t="str">
        <f>IF(G37&gt;=$O$9,"Repintado",(IF(G37&lt;=$O$6,"Estandar","Lam")))</f>
        <v>Lam</v>
      </c>
      <c r="I37" s="11"/>
      <c r="J37" s="66"/>
      <c r="K37" s="2"/>
      <c r="L37" s="47" t="e">
        <f>CONCATENATE(H37,"-",#REF!)</f>
        <v>#REF!</v>
      </c>
      <c r="M37" s="2"/>
      <c r="N37" s="2"/>
    </row>
    <row r="38" spans="2:14" ht="15">
      <c r="B38" s="12">
        <f t="shared" si="0"/>
        <v>34</v>
      </c>
      <c r="C38" s="13">
        <v>40044</v>
      </c>
      <c r="D38" s="43">
        <v>2</v>
      </c>
      <c r="E38" s="39" t="s">
        <v>164</v>
      </c>
      <c r="F38" s="14" t="s">
        <v>117</v>
      </c>
      <c r="G38" s="15">
        <v>68</v>
      </c>
      <c r="H38" s="16" t="str">
        <f>IF(G38&gt;=$O$9,"Repintado",(IF(G38&lt;=$O$6,"Estandar","Lam")))</f>
        <v>Estandar</v>
      </c>
      <c r="I38" s="11"/>
      <c r="J38" s="66"/>
      <c r="K38" s="2"/>
      <c r="L38" s="47" t="e">
        <f>CONCATENATE(H38,"-",#REF!)</f>
        <v>#REF!</v>
      </c>
      <c r="M38" s="2"/>
      <c r="N38" s="2"/>
    </row>
    <row r="39" spans="2:14" ht="15">
      <c r="B39" s="12">
        <f t="shared" si="0"/>
        <v>35</v>
      </c>
      <c r="C39" s="13">
        <v>40045</v>
      </c>
      <c r="D39" s="43">
        <v>2</v>
      </c>
      <c r="E39" s="39" t="s">
        <v>165</v>
      </c>
      <c r="F39" s="14" t="s">
        <v>119</v>
      </c>
      <c r="G39" s="15">
        <v>106</v>
      </c>
      <c r="H39" s="16" t="str">
        <f>IF(G39&gt;=$O$9,"Repintado",(IF(G39&lt;=$O$6,"Estandar","Lam")))</f>
        <v>Lam</v>
      </c>
      <c r="I39" s="11"/>
      <c r="J39" s="66"/>
      <c r="K39" s="2"/>
      <c r="L39" s="47" t="e">
        <f>CONCATENATE(H39,"-",#REF!)</f>
        <v>#REF!</v>
      </c>
      <c r="M39" s="2"/>
      <c r="N39" s="2"/>
    </row>
    <row r="40" spans="2:14" ht="15">
      <c r="B40" s="12">
        <f t="shared" si="0"/>
        <v>36</v>
      </c>
      <c r="C40" s="13">
        <v>40046</v>
      </c>
      <c r="D40" s="43">
        <v>3</v>
      </c>
      <c r="E40" s="39" t="s">
        <v>166</v>
      </c>
      <c r="F40" s="14" t="s">
        <v>98</v>
      </c>
      <c r="G40" s="15">
        <v>122</v>
      </c>
      <c r="H40" s="16" t="str">
        <f>IF(G40&gt;=$O$9,"Repintado",(IF(G40&lt;=$O$6,"Estandar","Lam")))</f>
        <v>Repintado</v>
      </c>
      <c r="I40" s="11" t="s">
        <v>130</v>
      </c>
      <c r="J40" s="66">
        <v>33</v>
      </c>
      <c r="K40" s="2"/>
      <c r="L40" s="47" t="e">
        <f>CONCATENATE(H40,"-",#REF!)</f>
        <v>#REF!</v>
      </c>
      <c r="M40" s="2"/>
      <c r="N40" s="2"/>
    </row>
    <row r="41" spans="2:14" ht="15">
      <c r="B41" s="12">
        <f t="shared" si="0"/>
        <v>37</v>
      </c>
      <c r="C41" s="13">
        <v>40047</v>
      </c>
      <c r="D41" s="43">
        <v>3</v>
      </c>
      <c r="E41" s="39" t="s">
        <v>167</v>
      </c>
      <c r="F41" s="14" t="s">
        <v>101</v>
      </c>
      <c r="G41" s="15">
        <v>114</v>
      </c>
      <c r="H41" s="16" t="str">
        <f>IF(G41&gt;=$O$9,"Repintado",(IF(G41&lt;=$O$6,"Estandar","Lam")))</f>
        <v>Lam</v>
      </c>
      <c r="I41" s="11"/>
      <c r="J41" s="66"/>
      <c r="K41" s="2"/>
      <c r="L41" s="47" t="e">
        <f>CONCATENATE(H41,"-",#REF!)</f>
        <v>#REF!</v>
      </c>
      <c r="M41" s="2"/>
      <c r="N41" s="2"/>
    </row>
    <row r="42" spans="2:14" ht="15">
      <c r="B42" s="12">
        <f t="shared" si="0"/>
        <v>38</v>
      </c>
      <c r="C42" s="13">
        <v>40049</v>
      </c>
      <c r="D42" s="43">
        <v>4</v>
      </c>
      <c r="E42" s="39" t="s">
        <v>168</v>
      </c>
      <c r="F42" s="14" t="s">
        <v>102</v>
      </c>
      <c r="G42" s="15">
        <v>98</v>
      </c>
      <c r="H42" s="16" t="str">
        <f>IF(G42&gt;=$O$9,"Repintado",(IF(G42&lt;=$O$6,"Estandar","Lam")))</f>
        <v>Lam</v>
      </c>
      <c r="I42" s="11"/>
      <c r="J42" s="66"/>
      <c r="K42" s="2"/>
      <c r="L42" s="47" t="e">
        <f>CONCATENATE(H42,"-",#REF!)</f>
        <v>#REF!</v>
      </c>
      <c r="M42" s="2"/>
      <c r="N42" s="2"/>
    </row>
    <row r="43" spans="2:14" ht="15">
      <c r="B43" s="12">
        <f t="shared" si="0"/>
        <v>39</v>
      </c>
      <c r="C43" s="13">
        <v>40050</v>
      </c>
      <c r="D43" s="43">
        <v>3</v>
      </c>
      <c r="E43" s="39" t="s">
        <v>169</v>
      </c>
      <c r="F43" s="14" t="s">
        <v>103</v>
      </c>
      <c r="G43" s="15">
        <v>139</v>
      </c>
      <c r="H43" s="16" t="str">
        <f>IF(G43&gt;=$O$9,"Repintado",(IF(G43&lt;=$O$6,"Estandar","Lam")))</f>
        <v>Repintado</v>
      </c>
      <c r="I43" s="11"/>
      <c r="J43" s="66"/>
      <c r="K43" s="2"/>
      <c r="L43" s="47" t="e">
        <f>CONCATENATE(H43,"-",#REF!)</f>
        <v>#REF!</v>
      </c>
      <c r="M43" s="2"/>
      <c r="N43" s="2"/>
    </row>
    <row r="44" spans="2:14" ht="15">
      <c r="B44" s="12">
        <f t="shared" si="0"/>
        <v>40</v>
      </c>
      <c r="C44" s="13">
        <v>40051</v>
      </c>
      <c r="D44" s="43">
        <v>1</v>
      </c>
      <c r="E44" s="39" t="s">
        <v>170</v>
      </c>
      <c r="F44" s="14" t="s">
        <v>108</v>
      </c>
      <c r="G44" s="15">
        <v>121</v>
      </c>
      <c r="H44" s="16" t="str">
        <f>IF(G44&gt;=$O$9,"Repintado",(IF(G44&lt;=$O$6,"Estandar","Lam")))</f>
        <v>Repintado</v>
      </c>
      <c r="I44" s="11"/>
      <c r="J44" s="66"/>
      <c r="K44" s="2"/>
      <c r="L44" s="47" t="e">
        <f>CONCATENATE(H44,"-",#REF!)</f>
        <v>#REF!</v>
      </c>
      <c r="M44" s="2"/>
      <c r="N44" s="2"/>
    </row>
    <row r="45" spans="2:14" ht="15">
      <c r="B45" s="12">
        <f t="shared" si="0"/>
        <v>41</v>
      </c>
      <c r="C45" s="13">
        <v>40052</v>
      </c>
      <c r="D45" s="43">
        <v>3</v>
      </c>
      <c r="E45" s="39" t="s">
        <v>171</v>
      </c>
      <c r="F45" s="14" t="s">
        <v>9</v>
      </c>
      <c r="G45" s="15">
        <v>116</v>
      </c>
      <c r="H45" s="16" t="str">
        <f>IF(G45&gt;=$O$9,"Repintado",(IF(G45&lt;=$O$6,"Estandar","Lam")))</f>
        <v>Lam</v>
      </c>
      <c r="I45" s="11"/>
      <c r="J45" s="66"/>
      <c r="K45" s="2"/>
      <c r="L45" s="47" t="e">
        <f>CONCATENATE(H45,"-",#REF!)</f>
        <v>#REF!</v>
      </c>
      <c r="M45" s="2"/>
      <c r="N45" s="2"/>
    </row>
    <row r="46" spans="2:14" ht="15">
      <c r="B46" s="12">
        <f t="shared" si="0"/>
        <v>42</v>
      </c>
      <c r="C46" s="13">
        <v>40053</v>
      </c>
      <c r="D46" s="43">
        <v>2</v>
      </c>
      <c r="E46" s="39" t="s">
        <v>172</v>
      </c>
      <c r="F46" s="14" t="s">
        <v>12</v>
      </c>
      <c r="G46" s="15">
        <v>128</v>
      </c>
      <c r="H46" s="16" t="str">
        <f>IF(G46&gt;=$O$9,"Repintado",(IF(G46&lt;=$O$6,"Estandar","Lam")))</f>
        <v>Repintado</v>
      </c>
      <c r="I46" s="11" t="s">
        <v>130</v>
      </c>
      <c r="J46" s="66">
        <v>33</v>
      </c>
      <c r="K46" s="2"/>
      <c r="L46" s="47" t="e">
        <f>CONCATENATE(H46,"-",#REF!)</f>
        <v>#REF!</v>
      </c>
      <c r="M46" s="2"/>
      <c r="N46" s="2"/>
    </row>
    <row r="47" spans="2:14" ht="15">
      <c r="B47" s="12">
        <f t="shared" si="0"/>
        <v>43</v>
      </c>
      <c r="C47" s="13">
        <v>40054</v>
      </c>
      <c r="D47" s="43">
        <v>4</v>
      </c>
      <c r="E47" s="39" t="s">
        <v>173</v>
      </c>
      <c r="F47" s="14" t="s">
        <v>13</v>
      </c>
      <c r="G47" s="15">
        <v>99</v>
      </c>
      <c r="H47" s="16" t="str">
        <f>IF(G47&gt;=$O$9,"Repintado",(IF(G47&lt;=$O$6,"Estandar","Lam")))</f>
        <v>Lam</v>
      </c>
      <c r="I47" s="11"/>
      <c r="J47" s="66"/>
      <c r="K47" s="2"/>
      <c r="L47" s="47" t="e">
        <f>CONCATENATE(H47,"-",#REF!)</f>
        <v>#REF!</v>
      </c>
      <c r="M47" s="2"/>
      <c r="N47" s="2"/>
    </row>
    <row r="48" spans="2:14" ht="15.75" thickBot="1">
      <c r="B48" s="17">
        <f t="shared" si="0"/>
        <v>44</v>
      </c>
      <c r="C48" s="18">
        <v>40056</v>
      </c>
      <c r="D48" s="44">
        <v>2</v>
      </c>
      <c r="E48" s="41" t="s">
        <v>174</v>
      </c>
      <c r="F48" s="19" t="s">
        <v>24</v>
      </c>
      <c r="G48" s="20">
        <v>141</v>
      </c>
      <c r="H48" s="21" t="str">
        <f>IF(G48&gt;=$O$9,"Repintado",(IF(G48&lt;=$O$6,"Estandar","Lam")))</f>
        <v>Repintado</v>
      </c>
      <c r="I48" s="22"/>
      <c r="J48" s="67"/>
      <c r="K48" s="2"/>
      <c r="L48" s="48" t="e">
        <f>CONCATENATE(H48,"-",#REF!)</f>
        <v>#REF!</v>
      </c>
      <c r="M48" s="2"/>
      <c r="N48" s="2"/>
    </row>
    <row r="49" spans="2:14" ht="15">
      <c r="B49" s="6">
        <f t="shared" si="0"/>
        <v>45</v>
      </c>
      <c r="C49" s="7">
        <v>40057</v>
      </c>
      <c r="D49" s="42">
        <v>2</v>
      </c>
      <c r="E49" s="40" t="s">
        <v>175</v>
      </c>
      <c r="F49" s="8" t="s">
        <v>28</v>
      </c>
      <c r="G49" s="9">
        <v>85</v>
      </c>
      <c r="H49" s="10" t="str">
        <f>IF(G49&gt;=$O$9,"Repintado",(IF(G49&lt;=$O$6,"Estandar","Lam")))</f>
        <v>Lam</v>
      </c>
      <c r="I49" s="11"/>
      <c r="J49" s="66"/>
      <c r="K49" s="2"/>
      <c r="L49" s="47" t="e">
        <f>CONCATENATE(H49,"-",#REF!)</f>
        <v>#REF!</v>
      </c>
      <c r="M49" s="2"/>
      <c r="N49" s="2"/>
    </row>
    <row r="50" spans="2:14" ht="15">
      <c r="B50" s="12">
        <f t="shared" si="0"/>
        <v>46</v>
      </c>
      <c r="C50" s="13">
        <v>40058</v>
      </c>
      <c r="D50" s="43">
        <v>2</v>
      </c>
      <c r="E50" s="39" t="s">
        <v>176</v>
      </c>
      <c r="F50" s="14" t="s">
        <v>32</v>
      </c>
      <c r="G50" s="15">
        <v>138</v>
      </c>
      <c r="H50" s="16" t="str">
        <f>IF(G50&gt;=$O$9,"Repintado",(IF(G50&lt;=$O$6,"Estandar","Lam")))</f>
        <v>Repintado</v>
      </c>
      <c r="I50" s="11"/>
      <c r="J50" s="66"/>
      <c r="K50" s="2"/>
      <c r="L50" s="47" t="e">
        <f>CONCATENATE(H50,"-",#REF!)</f>
        <v>#REF!</v>
      </c>
      <c r="M50" s="2"/>
      <c r="N50" s="2"/>
    </row>
    <row r="51" spans="2:14" ht="15">
      <c r="B51" s="12">
        <f t="shared" si="0"/>
        <v>47</v>
      </c>
      <c r="C51" s="13">
        <v>40059</v>
      </c>
      <c r="D51" s="43">
        <v>3</v>
      </c>
      <c r="E51" s="39" t="s">
        <v>177</v>
      </c>
      <c r="F51" s="14" t="s">
        <v>45</v>
      </c>
      <c r="G51" s="15">
        <v>143</v>
      </c>
      <c r="H51" s="16" t="str">
        <f>IF(G51&gt;=$O$9,"Repintado",(IF(G51&lt;=$O$6,"Estandar","Lam")))</f>
        <v>Repintado</v>
      </c>
      <c r="I51" s="11" t="s">
        <v>130</v>
      </c>
      <c r="J51" s="66">
        <v>28</v>
      </c>
      <c r="K51" s="2"/>
      <c r="L51" s="47" t="e">
        <f>CONCATENATE(H51,"-",#REF!)</f>
        <v>#REF!</v>
      </c>
      <c r="M51" s="2"/>
      <c r="N51" s="2"/>
    </row>
    <row r="52" spans="2:14" ht="15">
      <c r="B52" s="12">
        <f t="shared" si="0"/>
        <v>48</v>
      </c>
      <c r="C52" s="13">
        <v>40060</v>
      </c>
      <c r="D52" s="43">
        <v>3</v>
      </c>
      <c r="E52" s="39" t="s">
        <v>178</v>
      </c>
      <c r="F52" s="14" t="s">
        <v>48</v>
      </c>
      <c r="G52" s="15">
        <v>141</v>
      </c>
      <c r="H52" s="16" t="str">
        <f>IF(G52&gt;=$O$9,"Repintado",(IF(G52&lt;=$O$6,"Estandar","Lam")))</f>
        <v>Repintado</v>
      </c>
      <c r="I52" s="11"/>
      <c r="J52" s="66"/>
      <c r="K52" s="2"/>
      <c r="L52" s="47" t="e">
        <f>CONCATENATE(H52,"-",#REF!)</f>
        <v>#REF!</v>
      </c>
      <c r="M52" s="2"/>
      <c r="N52" s="2"/>
    </row>
    <row r="53" spans="2:14" ht="15">
      <c r="B53" s="12">
        <f t="shared" si="0"/>
        <v>49</v>
      </c>
      <c r="C53" s="13">
        <v>40063</v>
      </c>
      <c r="D53" s="43">
        <v>2</v>
      </c>
      <c r="E53" s="39" t="s">
        <v>179</v>
      </c>
      <c r="F53" s="14" t="s">
        <v>50</v>
      </c>
      <c r="G53" s="15">
        <v>140</v>
      </c>
      <c r="H53" s="16" t="str">
        <f>IF(G53&gt;=$O$9,"Repintado",(IF(G53&lt;=$O$6,"Estandar","Lam")))</f>
        <v>Repintado</v>
      </c>
      <c r="I53" s="11"/>
      <c r="J53" s="66"/>
      <c r="K53" s="2"/>
      <c r="L53" s="47" t="e">
        <f>CONCATENATE(H53,"-",#REF!)</f>
        <v>#REF!</v>
      </c>
      <c r="M53" s="2"/>
      <c r="N53" s="2"/>
    </row>
    <row r="54" spans="2:14" ht="15">
      <c r="B54" s="12">
        <f t="shared" si="0"/>
        <v>50</v>
      </c>
      <c r="C54" s="13">
        <v>40064</v>
      </c>
      <c r="D54" s="43">
        <v>3</v>
      </c>
      <c r="E54" s="39" t="s">
        <v>180</v>
      </c>
      <c r="F54" s="14" t="s">
        <v>55</v>
      </c>
      <c r="G54" s="15">
        <v>135</v>
      </c>
      <c r="H54" s="16" t="str">
        <f>IF(G54&gt;=$O$9,"Repintado",(IF(G54&lt;=$O$6,"Estandar","Lam")))</f>
        <v>Repintado</v>
      </c>
      <c r="I54" s="11" t="s">
        <v>130</v>
      </c>
      <c r="J54" s="66">
        <v>25</v>
      </c>
      <c r="K54" s="2"/>
      <c r="L54" s="47" t="e">
        <f>CONCATENATE(H54,"-",#REF!)</f>
        <v>#REF!</v>
      </c>
      <c r="M54" s="2"/>
      <c r="N54" s="2"/>
    </row>
    <row r="55" spans="2:14" ht="15">
      <c r="B55" s="12">
        <f t="shared" si="0"/>
        <v>51</v>
      </c>
      <c r="C55" s="13">
        <v>40065</v>
      </c>
      <c r="D55" s="43">
        <v>3</v>
      </c>
      <c r="E55" s="39" t="s">
        <v>181</v>
      </c>
      <c r="F55" s="14" t="s">
        <v>58</v>
      </c>
      <c r="G55" s="15">
        <v>97</v>
      </c>
      <c r="H55" s="16" t="str">
        <f>IF(G55&gt;=$O$9,"Repintado",(IF(G55&lt;=$O$6,"Estandar","Lam")))</f>
        <v>Lam</v>
      </c>
      <c r="I55" s="11"/>
      <c r="J55" s="66"/>
      <c r="K55" s="2"/>
      <c r="L55" s="47" t="e">
        <f>CONCATENATE(H55,"-",#REF!)</f>
        <v>#REF!</v>
      </c>
      <c r="M55" s="2"/>
      <c r="N55" s="2"/>
    </row>
    <row r="56" spans="2:14" ht="15">
      <c r="B56" s="12">
        <f t="shared" si="0"/>
        <v>52</v>
      </c>
      <c r="C56" s="13">
        <v>40066</v>
      </c>
      <c r="D56" s="43">
        <v>1</v>
      </c>
      <c r="E56" s="39" t="s">
        <v>182</v>
      </c>
      <c r="F56" s="14" t="s">
        <v>62</v>
      </c>
      <c r="G56" s="15">
        <v>141</v>
      </c>
      <c r="H56" s="16" t="str">
        <f>IF(G56&gt;=$O$9,"Repintado",(IF(G56&lt;=$O$6,"Estandar","Lam")))</f>
        <v>Repintado</v>
      </c>
      <c r="I56" s="11"/>
      <c r="J56" s="66"/>
      <c r="K56" s="2"/>
      <c r="L56" s="47" t="e">
        <f>CONCATENATE(H56,"-",#REF!)</f>
        <v>#REF!</v>
      </c>
      <c r="M56" s="2"/>
      <c r="N56" s="2"/>
    </row>
    <row r="57" spans="2:14" ht="15">
      <c r="B57" s="12">
        <f t="shared" si="0"/>
        <v>53</v>
      </c>
      <c r="C57" s="13">
        <v>40067</v>
      </c>
      <c r="D57" s="43">
        <v>2</v>
      </c>
      <c r="E57" s="39" t="s">
        <v>183</v>
      </c>
      <c r="F57" s="14" t="s">
        <v>64</v>
      </c>
      <c r="G57" s="15">
        <v>109</v>
      </c>
      <c r="H57" s="16" t="str">
        <f>IF(G57&gt;=$O$9,"Repintado",(IF(G57&lt;=$O$6,"Estandar","Lam")))</f>
        <v>Lam</v>
      </c>
      <c r="I57" s="11"/>
      <c r="J57" s="66"/>
      <c r="K57" s="2"/>
      <c r="L57" s="47" t="e">
        <f>CONCATENATE(H57,"-",#REF!)</f>
        <v>#REF!</v>
      </c>
      <c r="M57" s="2"/>
      <c r="N57" s="2"/>
    </row>
    <row r="58" spans="2:14" ht="15">
      <c r="B58" s="12">
        <f t="shared" si="0"/>
        <v>54</v>
      </c>
      <c r="C58" s="13">
        <v>40070</v>
      </c>
      <c r="D58" s="43">
        <v>2</v>
      </c>
      <c r="E58" s="39" t="s">
        <v>184</v>
      </c>
      <c r="F58" s="14" t="s">
        <v>66</v>
      </c>
      <c r="G58" s="15">
        <v>114</v>
      </c>
      <c r="H58" s="16" t="str">
        <f>IF(G58&gt;=$O$9,"Repintado",(IF(G58&lt;=$O$6,"Estandar","Lam")))</f>
        <v>Lam</v>
      </c>
      <c r="I58" s="11"/>
      <c r="J58" s="66"/>
      <c r="K58" s="2"/>
      <c r="L58" s="47" t="e">
        <f>CONCATENATE(H58,"-",#REF!)</f>
        <v>#REF!</v>
      </c>
      <c r="M58" s="2"/>
      <c r="N58" s="2"/>
    </row>
    <row r="59" spans="2:14" ht="15">
      <c r="B59" s="12">
        <f t="shared" si="0"/>
        <v>55</v>
      </c>
      <c r="C59" s="13">
        <v>40071</v>
      </c>
      <c r="D59" s="43">
        <v>3</v>
      </c>
      <c r="E59" s="39" t="s">
        <v>185</v>
      </c>
      <c r="F59" s="14" t="s">
        <v>68</v>
      </c>
      <c r="G59" s="15">
        <v>112</v>
      </c>
      <c r="H59" s="16" t="str">
        <f>IF(G59&gt;=$O$9,"Repintado",(IF(G59&lt;=$O$6,"Estandar","Lam")))</f>
        <v>Lam</v>
      </c>
      <c r="I59" s="11"/>
      <c r="J59" s="66"/>
      <c r="K59" s="2"/>
      <c r="L59" s="47" t="e">
        <f>CONCATENATE(H59,"-",#REF!)</f>
        <v>#REF!</v>
      </c>
      <c r="M59" s="2"/>
      <c r="N59" s="2"/>
    </row>
    <row r="60" spans="2:14" ht="15">
      <c r="B60" s="12">
        <f t="shared" si="0"/>
        <v>56</v>
      </c>
      <c r="C60" s="13">
        <v>40072</v>
      </c>
      <c r="D60" s="43">
        <v>3</v>
      </c>
      <c r="E60" s="39" t="s">
        <v>186</v>
      </c>
      <c r="F60" s="14" t="s">
        <v>71</v>
      </c>
      <c r="G60" s="15">
        <v>118</v>
      </c>
      <c r="H60" s="16" t="str">
        <f>IF(G60&gt;=$O$9,"Repintado",(IF(G60&lt;=$O$6,"Estandar","Lam")))</f>
        <v>Lam</v>
      </c>
      <c r="I60" s="11"/>
      <c r="J60" s="66"/>
      <c r="K60" s="2"/>
      <c r="L60" s="47" t="e">
        <f>CONCATENATE(H60,"-",#REF!)</f>
        <v>#REF!</v>
      </c>
      <c r="M60" s="2"/>
      <c r="N60" s="2"/>
    </row>
    <row r="61" spans="2:14" ht="15">
      <c r="B61" s="12">
        <f t="shared" si="0"/>
        <v>57</v>
      </c>
      <c r="C61" s="13">
        <v>40073</v>
      </c>
      <c r="D61" s="43">
        <v>4</v>
      </c>
      <c r="E61" s="39" t="s">
        <v>187</v>
      </c>
      <c r="F61" s="14" t="s">
        <v>72</v>
      </c>
      <c r="G61" s="15">
        <v>115</v>
      </c>
      <c r="H61" s="16" t="str">
        <f>IF(G61&gt;=$O$9,"Repintado",(IF(G61&lt;=$O$6,"Estandar","Lam")))</f>
        <v>Lam</v>
      </c>
      <c r="I61" s="11"/>
      <c r="J61" s="66"/>
      <c r="K61" s="2"/>
      <c r="L61" s="47" t="e">
        <f>CONCATENATE(H61,"-",#REF!)</f>
        <v>#REF!</v>
      </c>
      <c r="M61" s="2"/>
      <c r="N61" s="2"/>
    </row>
    <row r="62" spans="2:14" ht="15">
      <c r="B62" s="12">
        <f t="shared" si="0"/>
        <v>58</v>
      </c>
      <c r="C62" s="13">
        <v>40074</v>
      </c>
      <c r="D62" s="43">
        <v>3</v>
      </c>
      <c r="E62" s="39" t="s">
        <v>188</v>
      </c>
      <c r="F62" s="14" t="s">
        <v>75</v>
      </c>
      <c r="G62" s="15">
        <v>112</v>
      </c>
      <c r="H62" s="16" t="str">
        <f>IF(G62&gt;=$O$9,"Repintado",(IF(G62&lt;=$O$6,"Estandar","Lam")))</f>
        <v>Lam</v>
      </c>
      <c r="I62" s="11"/>
      <c r="J62" s="66"/>
      <c r="K62" s="2"/>
      <c r="L62" s="47" t="e">
        <f>CONCATENATE(H62,"-",#REF!)</f>
        <v>#REF!</v>
      </c>
      <c r="M62" s="2"/>
      <c r="N62" s="2"/>
    </row>
    <row r="63" spans="2:14" ht="15">
      <c r="B63" s="12">
        <f t="shared" si="0"/>
        <v>59</v>
      </c>
      <c r="C63" s="13">
        <v>40075</v>
      </c>
      <c r="D63" s="43">
        <v>2</v>
      </c>
      <c r="E63" s="39" t="s">
        <v>189</v>
      </c>
      <c r="F63" s="14" t="s">
        <v>90</v>
      </c>
      <c r="G63" s="15">
        <v>122</v>
      </c>
      <c r="H63" s="16" t="str">
        <f>IF(G63&gt;=$O$9,"Repintado",(IF(G63&lt;=$O$6,"Estandar","Lam")))</f>
        <v>Repintado</v>
      </c>
      <c r="I63" s="11" t="s">
        <v>130</v>
      </c>
      <c r="J63" s="66">
        <v>33</v>
      </c>
      <c r="K63" s="2"/>
      <c r="L63" s="47" t="e">
        <f>CONCATENATE(H63,"-",#REF!)</f>
        <v>#REF!</v>
      </c>
      <c r="M63" s="2"/>
      <c r="N63" s="2"/>
    </row>
    <row r="64" spans="2:14" ht="15">
      <c r="B64" s="12">
        <f t="shared" si="0"/>
        <v>60</v>
      </c>
      <c r="C64" s="13">
        <v>40077</v>
      </c>
      <c r="D64" s="43">
        <v>3</v>
      </c>
      <c r="E64" s="39" t="s">
        <v>190</v>
      </c>
      <c r="F64" s="14" t="s">
        <v>91</v>
      </c>
      <c r="G64" s="15">
        <v>111</v>
      </c>
      <c r="H64" s="16" t="str">
        <f>IF(G64&gt;=$O$9,"Repintado",(IF(G64&lt;=$O$6,"Estandar","Lam")))</f>
        <v>Lam</v>
      </c>
      <c r="I64" s="11"/>
      <c r="J64" s="66"/>
      <c r="K64" s="2"/>
      <c r="L64" s="47" t="e">
        <f>CONCATENATE(H64,"-",#REF!)</f>
        <v>#REF!</v>
      </c>
      <c r="M64" s="2"/>
      <c r="N64" s="2"/>
    </row>
    <row r="65" spans="2:14" ht="15">
      <c r="B65" s="12">
        <f t="shared" si="0"/>
        <v>61</v>
      </c>
      <c r="C65" s="13">
        <v>40078</v>
      </c>
      <c r="D65" s="43">
        <v>3</v>
      </c>
      <c r="E65" s="39" t="s">
        <v>191</v>
      </c>
      <c r="F65" s="14" t="s">
        <v>92</v>
      </c>
      <c r="G65" s="15">
        <v>96</v>
      </c>
      <c r="H65" s="16" t="str">
        <f>IF(G65&gt;=$O$9,"Repintado",(IF(G65&lt;=$O$6,"Estandar","Lam")))</f>
        <v>Lam</v>
      </c>
      <c r="I65" s="11"/>
      <c r="J65" s="66"/>
      <c r="K65" s="2"/>
      <c r="L65" s="47" t="e">
        <f>CONCATENATE(H65,"-",#REF!)</f>
        <v>#REF!</v>
      </c>
      <c r="M65" s="2"/>
      <c r="N65" s="2"/>
    </row>
    <row r="66" spans="2:14" ht="15">
      <c r="B66" s="12">
        <f t="shared" si="0"/>
        <v>62</v>
      </c>
      <c r="C66" s="13">
        <v>40079</v>
      </c>
      <c r="D66" s="43">
        <v>2</v>
      </c>
      <c r="E66" s="39" t="s">
        <v>192</v>
      </c>
      <c r="F66" s="14" t="s">
        <v>93</v>
      </c>
      <c r="G66" s="15">
        <v>134</v>
      </c>
      <c r="H66" s="16" t="str">
        <f>IF(G66&gt;=$O$9,"Repintado",(IF(G66&lt;=$O$6,"Estandar","Lam")))</f>
        <v>Repintado</v>
      </c>
      <c r="I66" s="11"/>
      <c r="J66" s="66"/>
      <c r="K66" s="2"/>
      <c r="L66" s="47" t="e">
        <f>CONCATENATE(H66,"-",#REF!)</f>
        <v>#REF!</v>
      </c>
      <c r="M66" s="2"/>
      <c r="N66" s="2"/>
    </row>
    <row r="67" spans="2:14" ht="15">
      <c r="B67" s="12">
        <f t="shared" si="0"/>
        <v>63</v>
      </c>
      <c r="C67" s="13">
        <v>40080</v>
      </c>
      <c r="D67" s="43">
        <v>3</v>
      </c>
      <c r="E67" s="39" t="s">
        <v>193</v>
      </c>
      <c r="F67" s="14" t="s">
        <v>94</v>
      </c>
      <c r="G67" s="15">
        <v>99</v>
      </c>
      <c r="H67" s="16" t="str">
        <f>IF(G67&gt;=$O$9,"Repintado",(IF(G67&lt;=$O$6,"Estandar","Lam")))</f>
        <v>Lam</v>
      </c>
      <c r="I67" s="11"/>
      <c r="J67" s="66"/>
      <c r="K67" s="2"/>
      <c r="L67" s="47" t="e">
        <f>CONCATENATE(H67,"-",#REF!)</f>
        <v>#REF!</v>
      </c>
      <c r="M67" s="2"/>
      <c r="N67" s="2"/>
    </row>
    <row r="68" spans="2:14" ht="15">
      <c r="B68" s="12">
        <f t="shared" si="0"/>
        <v>64</v>
      </c>
      <c r="C68" s="13">
        <v>40081</v>
      </c>
      <c r="D68" s="43">
        <v>4</v>
      </c>
      <c r="E68" s="39" t="s">
        <v>194</v>
      </c>
      <c r="F68" s="14" t="s">
        <v>95</v>
      </c>
      <c r="G68" s="15">
        <v>128</v>
      </c>
      <c r="H68" s="16" t="str">
        <f>IF(G68&gt;=$O$9,"Repintado",(IF(G68&lt;=$O$6,"Estandar","Lam")))</f>
        <v>Repintado</v>
      </c>
      <c r="I68" s="11"/>
      <c r="J68" s="66"/>
      <c r="K68" s="2"/>
      <c r="L68" s="47" t="e">
        <f>CONCATENATE(H68,"-",#REF!)</f>
        <v>#REF!</v>
      </c>
      <c r="M68" s="2"/>
      <c r="N68" s="2"/>
    </row>
    <row r="69" spans="2:14" ht="15">
      <c r="B69" s="12">
        <f t="shared" si="0"/>
        <v>65</v>
      </c>
      <c r="C69" s="13">
        <v>40084</v>
      </c>
      <c r="D69" s="43">
        <v>2</v>
      </c>
      <c r="E69" s="39" t="s">
        <v>195</v>
      </c>
      <c r="F69" s="14" t="s">
        <v>99</v>
      </c>
      <c r="G69" s="15">
        <v>105</v>
      </c>
      <c r="H69" s="16" t="str">
        <f>IF(G69&gt;=$O$9,"Repintado",(IF(G69&lt;=$O$6,"Estandar","Lam")))</f>
        <v>Lam</v>
      </c>
      <c r="I69" s="11"/>
      <c r="J69" s="66"/>
      <c r="K69" s="2"/>
      <c r="L69" s="47" t="e">
        <f>CONCATENATE(H69,"-",#REF!)</f>
        <v>#REF!</v>
      </c>
      <c r="M69" s="2"/>
      <c r="N69" s="2"/>
    </row>
    <row r="70" spans="2:14" ht="15.75" thickBot="1">
      <c r="B70" s="17">
        <f t="shared" si="0"/>
        <v>66</v>
      </c>
      <c r="C70" s="18">
        <v>40085</v>
      </c>
      <c r="D70" s="44">
        <v>2</v>
      </c>
      <c r="E70" s="41" t="s">
        <v>196</v>
      </c>
      <c r="F70" s="19" t="s">
        <v>5</v>
      </c>
      <c r="G70" s="20">
        <v>124</v>
      </c>
      <c r="H70" s="21" t="str">
        <f>IF(G70&gt;=$O$9,"Repintado",(IF(G70&lt;=$O$6,"Estandar","Lam")))</f>
        <v>Repintado</v>
      </c>
      <c r="I70" s="22"/>
      <c r="J70" s="67"/>
      <c r="K70" s="2"/>
      <c r="L70" s="48" t="e">
        <f>CONCATENATE(H70,"-",#REF!)</f>
        <v>#REF!</v>
      </c>
      <c r="M70" s="2"/>
      <c r="N70" s="2"/>
    </row>
    <row r="71" spans="2:14" ht="15">
      <c r="B71" s="6">
        <f t="shared" si="0"/>
        <v>67</v>
      </c>
      <c r="C71" s="7">
        <v>40092</v>
      </c>
      <c r="D71" s="42">
        <v>2</v>
      </c>
      <c r="E71" s="40" t="s">
        <v>197</v>
      </c>
      <c r="F71" s="8" t="s">
        <v>6</v>
      </c>
      <c r="G71" s="9">
        <v>110</v>
      </c>
      <c r="H71" s="10" t="str">
        <f>IF(G71&gt;=$O$9,"Repintado",(IF(G71&lt;=$O$6,"Estandar","Lam")))</f>
        <v>Lam</v>
      </c>
      <c r="I71" s="11"/>
      <c r="J71" s="66"/>
      <c r="K71" s="2"/>
      <c r="L71" s="47" t="e">
        <f>CONCATENATE(H71,"-",#REF!)</f>
        <v>#REF!</v>
      </c>
      <c r="M71" s="2"/>
      <c r="N71" s="2"/>
    </row>
    <row r="72" spans="2:14" ht="15">
      <c r="B72" s="12">
        <f aca="true" t="shared" si="1" ref="B72:B123">B71+1</f>
        <v>68</v>
      </c>
      <c r="C72" s="13">
        <v>40093</v>
      </c>
      <c r="D72" s="43">
        <v>2</v>
      </c>
      <c r="E72" s="39" t="s">
        <v>198</v>
      </c>
      <c r="F72" s="14" t="s">
        <v>11</v>
      </c>
      <c r="G72" s="15">
        <v>138</v>
      </c>
      <c r="H72" s="16" t="str">
        <f>IF(G72&gt;=$O$9,"Repintado",(IF(G72&lt;=$O$6,"Estandar","Lam")))</f>
        <v>Repintado</v>
      </c>
      <c r="I72" s="11"/>
      <c r="J72" s="66"/>
      <c r="K72" s="2"/>
      <c r="L72" s="47" t="e">
        <f>CONCATENATE(H72,"-",#REF!)</f>
        <v>#REF!</v>
      </c>
      <c r="M72" s="2"/>
      <c r="N72" s="2"/>
    </row>
    <row r="73" spans="2:14" ht="15">
      <c r="B73" s="12">
        <f t="shared" si="1"/>
        <v>69</v>
      </c>
      <c r="C73" s="13">
        <v>40094</v>
      </c>
      <c r="D73" s="43">
        <v>2</v>
      </c>
      <c r="E73" s="39" t="s">
        <v>199</v>
      </c>
      <c r="F73" s="14" t="s">
        <v>21</v>
      </c>
      <c r="G73" s="15">
        <v>156</v>
      </c>
      <c r="H73" s="16" t="str">
        <f>IF(G73&gt;=$O$9,"Repintado",(IF(G73&lt;=$O$6,"Estandar","Lam")))</f>
        <v>Repintado</v>
      </c>
      <c r="I73" s="11"/>
      <c r="J73" s="66"/>
      <c r="K73" s="2"/>
      <c r="L73" s="47" t="e">
        <f>CONCATENATE(H73,"-",#REF!)</f>
        <v>#REF!</v>
      </c>
      <c r="M73" s="2"/>
      <c r="N73" s="2"/>
    </row>
    <row r="74" spans="2:14" ht="15">
      <c r="B74" s="12">
        <f t="shared" si="1"/>
        <v>70</v>
      </c>
      <c r="C74" s="13">
        <v>40095</v>
      </c>
      <c r="D74" s="43">
        <v>2</v>
      </c>
      <c r="E74" s="39" t="s">
        <v>200</v>
      </c>
      <c r="F74" s="14" t="s">
        <v>22</v>
      </c>
      <c r="G74" s="15">
        <v>142</v>
      </c>
      <c r="H74" s="16" t="str">
        <f>IF(G74&gt;=$O$9,"Repintado",(IF(G74&lt;=$O$6,"Estandar","Lam")))</f>
        <v>Repintado</v>
      </c>
      <c r="I74" s="11"/>
      <c r="J74" s="66"/>
      <c r="K74" s="2"/>
      <c r="L74" s="47" t="e">
        <f>CONCATENATE(H74,"-",#REF!)</f>
        <v>#REF!</v>
      </c>
      <c r="M74" s="2"/>
      <c r="N74" s="2"/>
    </row>
    <row r="75" spans="2:14" ht="15">
      <c r="B75" s="12">
        <f t="shared" si="1"/>
        <v>71</v>
      </c>
      <c r="C75" s="13">
        <v>40096</v>
      </c>
      <c r="D75" s="43">
        <v>1</v>
      </c>
      <c r="E75" s="39" t="s">
        <v>201</v>
      </c>
      <c r="F75" s="14" t="s">
        <v>25</v>
      </c>
      <c r="G75" s="15">
        <v>70</v>
      </c>
      <c r="H75" s="16" t="str">
        <f>IF(G75&gt;=$O$9,"Repintado",(IF(G75&lt;=$O$6,"Estandar","Lam")))</f>
        <v>Estandar</v>
      </c>
      <c r="I75" s="11"/>
      <c r="J75" s="66"/>
      <c r="K75" s="2"/>
      <c r="L75" s="47" t="e">
        <f>CONCATENATE(H75,"-",#REF!)</f>
        <v>#REF!</v>
      </c>
      <c r="M75" s="2"/>
      <c r="N75" s="2"/>
    </row>
    <row r="76" spans="2:14" ht="15">
      <c r="B76" s="12">
        <f t="shared" si="1"/>
        <v>72</v>
      </c>
      <c r="C76" s="13">
        <v>40099</v>
      </c>
      <c r="D76" s="43">
        <v>3</v>
      </c>
      <c r="E76" s="39" t="s">
        <v>202</v>
      </c>
      <c r="F76" s="14" t="s">
        <v>30</v>
      </c>
      <c r="G76" s="15">
        <v>131</v>
      </c>
      <c r="H76" s="16" t="str">
        <f>IF(G76&gt;=$O$9,"Repintado",(IF(G76&lt;=$O$6,"Estandar","Lam")))</f>
        <v>Repintado</v>
      </c>
      <c r="I76" s="11"/>
      <c r="J76" s="66"/>
      <c r="K76" s="2"/>
      <c r="L76" s="47" t="e">
        <f>CONCATENATE(H76,"-",#REF!)</f>
        <v>#REF!</v>
      </c>
      <c r="M76" s="2"/>
      <c r="N76" s="2"/>
    </row>
    <row r="77" spans="2:14" ht="15">
      <c r="B77" s="12">
        <f t="shared" si="1"/>
        <v>73</v>
      </c>
      <c r="C77" s="13">
        <v>40100</v>
      </c>
      <c r="D77" s="43">
        <v>4</v>
      </c>
      <c r="E77" s="39" t="s">
        <v>203</v>
      </c>
      <c r="F77" s="14" t="s">
        <v>41</v>
      </c>
      <c r="G77" s="15">
        <v>111</v>
      </c>
      <c r="H77" s="16" t="str">
        <f>IF(G77&gt;=$O$9,"Repintado",(IF(G77&lt;=$O$6,"Estandar","Lam")))</f>
        <v>Lam</v>
      </c>
      <c r="I77" s="11"/>
      <c r="J77" s="66"/>
      <c r="K77" s="2"/>
      <c r="L77" s="47" t="e">
        <f>CONCATENATE(H77,"-",#REF!)</f>
        <v>#REF!</v>
      </c>
      <c r="M77" s="2"/>
      <c r="N77" s="2"/>
    </row>
    <row r="78" spans="2:14" ht="15">
      <c r="B78" s="12">
        <f t="shared" si="1"/>
        <v>74</v>
      </c>
      <c r="C78" s="13">
        <v>40101</v>
      </c>
      <c r="D78" s="43">
        <v>3</v>
      </c>
      <c r="E78" s="39" t="s">
        <v>204</v>
      </c>
      <c r="F78" s="14" t="s">
        <v>51</v>
      </c>
      <c r="G78" s="15">
        <v>109</v>
      </c>
      <c r="H78" s="16" t="str">
        <f>IF(G78&gt;=$O$9,"Repintado",(IF(G78&lt;=$O$6,"Estandar","Lam")))</f>
        <v>Lam</v>
      </c>
      <c r="I78" s="11"/>
      <c r="J78" s="66"/>
      <c r="K78" s="2"/>
      <c r="L78" s="47" t="e">
        <f>CONCATENATE(H78,"-",#REF!)</f>
        <v>#REF!</v>
      </c>
      <c r="M78" s="2"/>
      <c r="N78" s="2"/>
    </row>
    <row r="79" spans="2:14" ht="15">
      <c r="B79" s="12">
        <f t="shared" si="1"/>
        <v>75</v>
      </c>
      <c r="C79" s="13">
        <v>40102</v>
      </c>
      <c r="D79" s="43">
        <v>3</v>
      </c>
      <c r="E79" s="39" t="s">
        <v>205</v>
      </c>
      <c r="F79" s="14" t="s">
        <v>52</v>
      </c>
      <c r="G79" s="15">
        <v>133</v>
      </c>
      <c r="H79" s="16" t="str">
        <f>IF(G79&gt;=$O$9,"Repintado",(IF(G79&lt;=$O$6,"Estandar","Lam")))</f>
        <v>Repintado</v>
      </c>
      <c r="I79" s="11"/>
      <c r="J79" s="66"/>
      <c r="K79" s="2"/>
      <c r="L79" s="47" t="e">
        <f>CONCATENATE(H79,"-",#REF!)</f>
        <v>#REF!</v>
      </c>
      <c r="M79" s="2"/>
      <c r="N79" s="2"/>
    </row>
    <row r="80" spans="2:14" ht="15">
      <c r="B80" s="12">
        <f t="shared" si="1"/>
        <v>76</v>
      </c>
      <c r="C80" s="13">
        <v>40105</v>
      </c>
      <c r="D80" s="43">
        <v>3</v>
      </c>
      <c r="E80" s="39" t="s">
        <v>206</v>
      </c>
      <c r="F80" s="14" t="s">
        <v>59</v>
      </c>
      <c r="G80" s="15">
        <v>135</v>
      </c>
      <c r="H80" s="16" t="str">
        <f>IF(G80&gt;=$O$9,"Repintado",(IF(G80&lt;=$O$6,"Estandar","Lam")))</f>
        <v>Repintado</v>
      </c>
      <c r="I80" s="11" t="s">
        <v>130</v>
      </c>
      <c r="J80" s="66">
        <v>28</v>
      </c>
      <c r="K80" s="2"/>
      <c r="L80" s="47" t="e">
        <f>CONCATENATE(H80,"-",#REF!)</f>
        <v>#REF!</v>
      </c>
      <c r="M80" s="2"/>
      <c r="N80" s="2"/>
    </row>
    <row r="81" spans="2:14" ht="15">
      <c r="B81" s="12">
        <f t="shared" si="1"/>
        <v>77</v>
      </c>
      <c r="C81" s="13">
        <v>40106</v>
      </c>
      <c r="D81" s="43">
        <v>3</v>
      </c>
      <c r="E81" s="39" t="s">
        <v>207</v>
      </c>
      <c r="F81" s="14" t="s">
        <v>70</v>
      </c>
      <c r="G81" s="15">
        <v>105</v>
      </c>
      <c r="H81" s="16" t="str">
        <f>IF(G81&gt;=$O$9,"Repintado",(IF(G81&lt;=$O$6,"Estandar","Lam")))</f>
        <v>Lam</v>
      </c>
      <c r="I81" s="11"/>
      <c r="J81" s="66"/>
      <c r="K81" s="2"/>
      <c r="L81" s="47" t="e">
        <f>CONCATENATE(H81,"-",#REF!)</f>
        <v>#REF!</v>
      </c>
      <c r="M81" s="2"/>
      <c r="N81" s="2"/>
    </row>
    <row r="82" spans="2:14" ht="15">
      <c r="B82" s="12">
        <f t="shared" si="1"/>
        <v>78</v>
      </c>
      <c r="C82" s="13">
        <v>40107</v>
      </c>
      <c r="D82" s="43">
        <v>2</v>
      </c>
      <c r="E82" s="39" t="s">
        <v>208</v>
      </c>
      <c r="F82" s="14" t="s">
        <v>79</v>
      </c>
      <c r="G82" s="15">
        <v>124</v>
      </c>
      <c r="H82" s="16" t="str">
        <f>IF(G82&gt;=$O$9,"Repintado",(IF(G82&lt;=$O$6,"Estandar","Lam")))</f>
        <v>Repintado</v>
      </c>
      <c r="I82" s="11" t="s">
        <v>130</v>
      </c>
      <c r="J82" s="66">
        <v>33</v>
      </c>
      <c r="K82" s="2"/>
      <c r="L82" s="47" t="e">
        <f>CONCATENATE(H82,"-",#REF!)</f>
        <v>#REF!</v>
      </c>
      <c r="M82" s="2"/>
      <c r="N82" s="2"/>
    </row>
    <row r="83" spans="2:14" ht="15">
      <c r="B83" s="12">
        <f t="shared" si="1"/>
        <v>79</v>
      </c>
      <c r="C83" s="13">
        <v>40108</v>
      </c>
      <c r="D83" s="43">
        <v>2</v>
      </c>
      <c r="E83" s="39" t="s">
        <v>209</v>
      </c>
      <c r="F83" s="14" t="s">
        <v>61</v>
      </c>
      <c r="G83" s="15">
        <v>109</v>
      </c>
      <c r="H83" s="16" t="str">
        <f>IF(G83&gt;=$O$9,"Repintado",(IF(G83&lt;=$O$6,"Estandar","Lam")))</f>
        <v>Lam</v>
      </c>
      <c r="I83" s="11"/>
      <c r="J83" s="66"/>
      <c r="K83" s="2"/>
      <c r="L83" s="47" t="e">
        <f>CONCATENATE(H83,"-",#REF!)</f>
        <v>#REF!</v>
      </c>
      <c r="M83" s="2"/>
      <c r="N83" s="2"/>
    </row>
    <row r="84" spans="2:14" ht="15">
      <c r="B84" s="12">
        <f t="shared" si="1"/>
        <v>80</v>
      </c>
      <c r="C84" s="13">
        <v>40109</v>
      </c>
      <c r="D84" s="43">
        <v>3</v>
      </c>
      <c r="E84" s="39" t="s">
        <v>210</v>
      </c>
      <c r="F84" s="14" t="s">
        <v>63</v>
      </c>
      <c r="G84" s="15">
        <v>116</v>
      </c>
      <c r="H84" s="16" t="str">
        <f>IF(G84&gt;=$O$9,"Repintado",(IF(G84&lt;=$O$6,"Estandar","Lam")))</f>
        <v>Lam</v>
      </c>
      <c r="I84" s="11"/>
      <c r="J84" s="66"/>
      <c r="K84" s="2"/>
      <c r="L84" s="47" t="e">
        <f>CONCATENATE(H84,"-",#REF!)</f>
        <v>#REF!</v>
      </c>
      <c r="M84" s="2"/>
      <c r="N84" s="2"/>
    </row>
    <row r="85" spans="2:14" ht="15">
      <c r="B85" s="12">
        <f t="shared" si="1"/>
        <v>81</v>
      </c>
      <c r="C85" s="13">
        <v>40110</v>
      </c>
      <c r="D85" s="43">
        <v>2</v>
      </c>
      <c r="E85" s="39" t="s">
        <v>211</v>
      </c>
      <c r="F85" s="14" t="s">
        <v>73</v>
      </c>
      <c r="G85" s="15">
        <v>114</v>
      </c>
      <c r="H85" s="16" t="str">
        <f>IF(G85&gt;=$O$9,"Repintado",(IF(G85&lt;=$O$6,"Estandar","Lam")))</f>
        <v>Lam</v>
      </c>
      <c r="I85" s="11"/>
      <c r="J85" s="66"/>
      <c r="K85" s="2"/>
      <c r="L85" s="47" t="e">
        <f>CONCATENATE(H85,"-",#REF!)</f>
        <v>#REF!</v>
      </c>
      <c r="M85" s="2"/>
      <c r="N85" s="2"/>
    </row>
    <row r="86" spans="2:14" ht="15">
      <c r="B86" s="12">
        <f t="shared" si="1"/>
        <v>82</v>
      </c>
      <c r="C86" s="13">
        <v>40112</v>
      </c>
      <c r="D86" s="43">
        <v>2</v>
      </c>
      <c r="E86" s="39" t="s">
        <v>212</v>
      </c>
      <c r="F86" s="14" t="s">
        <v>74</v>
      </c>
      <c r="G86" s="15">
        <v>141</v>
      </c>
      <c r="H86" s="16" t="str">
        <f>IF(G86&gt;=$O$9,"Repintado",(IF(G86&lt;=$O$6,"Estandar","Lam")))</f>
        <v>Repintado</v>
      </c>
      <c r="I86" s="11"/>
      <c r="J86" s="66"/>
      <c r="K86" s="2"/>
      <c r="L86" s="47" t="e">
        <f>CONCATENATE(H86,"-",#REF!)</f>
        <v>#REF!</v>
      </c>
      <c r="M86" s="2"/>
      <c r="N86" s="2"/>
    </row>
    <row r="87" spans="2:14" ht="15">
      <c r="B87" s="12">
        <f t="shared" si="1"/>
        <v>83</v>
      </c>
      <c r="C87" s="13">
        <v>40113</v>
      </c>
      <c r="D87" s="43">
        <v>2</v>
      </c>
      <c r="E87" s="39" t="s">
        <v>213</v>
      </c>
      <c r="F87" s="14" t="s">
        <v>80</v>
      </c>
      <c r="G87" s="15">
        <v>103</v>
      </c>
      <c r="H87" s="16" t="str">
        <f>IF(G87&gt;=$O$9,"Repintado",(IF(G87&lt;=$O$6,"Estandar","Lam")))</f>
        <v>Lam</v>
      </c>
      <c r="I87" s="11"/>
      <c r="J87" s="66"/>
      <c r="K87" s="2"/>
      <c r="L87" s="47" t="e">
        <f>CONCATENATE(H87,"-",#REF!)</f>
        <v>#REF!</v>
      </c>
      <c r="M87" s="2"/>
      <c r="N87" s="2"/>
    </row>
    <row r="88" spans="2:14" ht="15">
      <c r="B88" s="12">
        <f t="shared" si="1"/>
        <v>84</v>
      </c>
      <c r="C88" s="13">
        <v>40114</v>
      </c>
      <c r="D88" s="43">
        <v>2</v>
      </c>
      <c r="E88" s="39" t="s">
        <v>214</v>
      </c>
      <c r="F88" s="14" t="s">
        <v>87</v>
      </c>
      <c r="G88" s="15">
        <v>112</v>
      </c>
      <c r="H88" s="16" t="str">
        <f>IF(G88&gt;=$O$9,"Repintado",(IF(G88&lt;=$O$6,"Estandar","Lam")))</f>
        <v>Lam</v>
      </c>
      <c r="I88" s="11"/>
      <c r="J88" s="66"/>
      <c r="K88" s="2"/>
      <c r="L88" s="47" t="e">
        <f>CONCATENATE(H88,"-",#REF!)</f>
        <v>#REF!</v>
      </c>
      <c r="M88" s="2"/>
      <c r="N88" s="2"/>
    </row>
    <row r="89" spans="2:14" ht="15">
      <c r="B89" s="12">
        <f t="shared" si="1"/>
        <v>85</v>
      </c>
      <c r="C89" s="13">
        <v>40115</v>
      </c>
      <c r="D89" s="43">
        <v>2</v>
      </c>
      <c r="E89" s="39" t="s">
        <v>215</v>
      </c>
      <c r="F89" s="14" t="s">
        <v>88</v>
      </c>
      <c r="G89" s="15">
        <v>103</v>
      </c>
      <c r="H89" s="16" t="str">
        <f>IF(G89&gt;=$O$9,"Repintado",(IF(G89&lt;=$O$6,"Estandar","Lam")))</f>
        <v>Lam</v>
      </c>
      <c r="I89" s="11"/>
      <c r="J89" s="66"/>
      <c r="K89" s="2"/>
      <c r="L89" s="47" t="e">
        <f>CONCATENATE(H89,"-",#REF!)</f>
        <v>#REF!</v>
      </c>
      <c r="M89" s="2"/>
      <c r="N89" s="2"/>
    </row>
    <row r="90" spans="2:14" ht="15.75" thickBot="1">
      <c r="B90" s="17">
        <f t="shared" si="1"/>
        <v>86</v>
      </c>
      <c r="C90" s="18">
        <v>40116</v>
      </c>
      <c r="D90" s="44">
        <v>3</v>
      </c>
      <c r="E90" s="41" t="s">
        <v>216</v>
      </c>
      <c r="F90" s="19" t="s">
        <v>89</v>
      </c>
      <c r="G90" s="20">
        <v>117</v>
      </c>
      <c r="H90" s="21" t="str">
        <f>IF(G90&gt;=$O$9,"Repintado",(IF(G90&lt;=$O$6,"Estandar","Lam")))</f>
        <v>Lam</v>
      </c>
      <c r="I90" s="22"/>
      <c r="J90" s="67"/>
      <c r="K90" s="2"/>
      <c r="L90" s="48" t="e">
        <f>CONCATENATE(H90,"-",#REF!)</f>
        <v>#REF!</v>
      </c>
      <c r="M90" s="2"/>
      <c r="N90" s="2"/>
    </row>
    <row r="91" spans="2:14" ht="15">
      <c r="B91" s="6">
        <f t="shared" si="1"/>
        <v>87</v>
      </c>
      <c r="C91" s="7">
        <v>40119</v>
      </c>
      <c r="D91" s="42">
        <v>3</v>
      </c>
      <c r="E91" s="40" t="s">
        <v>217</v>
      </c>
      <c r="F91" s="8" t="s">
        <v>96</v>
      </c>
      <c r="G91" s="9">
        <v>92</v>
      </c>
      <c r="H91" s="10" t="str">
        <f>IF(G91&gt;=$O$9,"Repintado",(IF(G91&lt;=$O$6,"Estandar","Lam")))</f>
        <v>Lam</v>
      </c>
      <c r="I91" s="11"/>
      <c r="J91" s="66"/>
      <c r="K91" s="2"/>
      <c r="L91" s="47" t="e">
        <f>CONCATENATE(H91,"-",#REF!)</f>
        <v>#REF!</v>
      </c>
      <c r="M91" s="2"/>
      <c r="N91" s="2"/>
    </row>
    <row r="92" spans="2:14" ht="15">
      <c r="B92" s="12">
        <f t="shared" si="1"/>
        <v>88</v>
      </c>
      <c r="C92" s="13">
        <v>40120</v>
      </c>
      <c r="D92" s="43">
        <v>1</v>
      </c>
      <c r="E92" s="39" t="s">
        <v>218</v>
      </c>
      <c r="F92" s="14" t="s">
        <v>106</v>
      </c>
      <c r="G92" s="15">
        <v>142</v>
      </c>
      <c r="H92" s="16" t="str">
        <f>IF(G92&gt;=$O$9,"Repintado",(IF(G92&lt;=$O$6,"Estandar","Lam")))</f>
        <v>Repintado</v>
      </c>
      <c r="I92" s="11"/>
      <c r="J92" s="66"/>
      <c r="K92" s="2"/>
      <c r="L92" s="47" t="e">
        <f>CONCATENATE(H92,"-",#REF!)</f>
        <v>#REF!</v>
      </c>
      <c r="M92" s="2"/>
      <c r="N92" s="2"/>
    </row>
    <row r="93" spans="2:14" ht="15">
      <c r="B93" s="12">
        <f t="shared" si="1"/>
        <v>89</v>
      </c>
      <c r="C93" s="13">
        <v>40121</v>
      </c>
      <c r="D93" s="43">
        <v>2</v>
      </c>
      <c r="E93" s="39" t="s">
        <v>219</v>
      </c>
      <c r="F93" s="14" t="s">
        <v>118</v>
      </c>
      <c r="G93" s="15">
        <v>88</v>
      </c>
      <c r="H93" s="16" t="str">
        <f>IF(G93&gt;=$O$9,"Repintado",(IF(G93&lt;=$O$6,"Estandar","Lam")))</f>
        <v>Lam</v>
      </c>
      <c r="I93" s="11"/>
      <c r="J93" s="66"/>
      <c r="K93" s="2"/>
      <c r="L93" s="47" t="e">
        <f>CONCATENATE(H93,"-",#REF!)</f>
        <v>#REF!</v>
      </c>
      <c r="M93" s="2"/>
      <c r="N93" s="2"/>
    </row>
    <row r="94" spans="2:14" ht="15">
      <c r="B94" s="12">
        <f t="shared" si="1"/>
        <v>90</v>
      </c>
      <c r="C94" s="13">
        <v>40122</v>
      </c>
      <c r="D94" s="43">
        <v>3</v>
      </c>
      <c r="E94" s="39" t="s">
        <v>220</v>
      </c>
      <c r="F94" s="14" t="s">
        <v>4</v>
      </c>
      <c r="G94" s="15">
        <v>132</v>
      </c>
      <c r="H94" s="16" t="str">
        <f>IF(G94&gt;=$O$9,"Repintado",(IF(G94&lt;=$O$6,"Estandar","Lam")))</f>
        <v>Repintado</v>
      </c>
      <c r="I94" s="11"/>
      <c r="J94" s="66"/>
      <c r="K94" s="2"/>
      <c r="L94" s="47" t="e">
        <f>CONCATENATE(H94,"-",#REF!)</f>
        <v>#REF!</v>
      </c>
      <c r="M94" s="2"/>
      <c r="N94" s="2"/>
    </row>
    <row r="95" spans="2:14" ht="15">
      <c r="B95" s="12">
        <f t="shared" si="1"/>
        <v>91</v>
      </c>
      <c r="C95" s="13">
        <v>40123</v>
      </c>
      <c r="D95" s="43">
        <v>3</v>
      </c>
      <c r="E95" s="39" t="s">
        <v>221</v>
      </c>
      <c r="F95" s="14" t="s">
        <v>7</v>
      </c>
      <c r="G95" s="15">
        <v>90</v>
      </c>
      <c r="H95" s="16" t="str">
        <f>IF(G95&gt;=$O$9,"Repintado",(IF(G95&lt;=$O$6,"Estandar","Lam")))</f>
        <v>Lam</v>
      </c>
      <c r="I95" s="11"/>
      <c r="J95" s="66"/>
      <c r="K95" s="2"/>
      <c r="L95" s="47" t="e">
        <f>CONCATENATE(H95,"-",#REF!)</f>
        <v>#REF!</v>
      </c>
      <c r="M95" s="2"/>
      <c r="N95" s="2"/>
    </row>
    <row r="96" spans="2:14" ht="15">
      <c r="B96" s="12">
        <f t="shared" si="1"/>
        <v>92</v>
      </c>
      <c r="C96" s="13">
        <v>40126</v>
      </c>
      <c r="D96" s="43">
        <v>3</v>
      </c>
      <c r="E96" s="39" t="s">
        <v>222</v>
      </c>
      <c r="F96" s="14" t="s">
        <v>10</v>
      </c>
      <c r="G96" s="15">
        <v>117</v>
      </c>
      <c r="H96" s="16" t="str">
        <f>IF(G96&gt;=$O$9,"Repintado",(IF(G96&lt;=$O$6,"Estandar","Lam")))</f>
        <v>Lam</v>
      </c>
      <c r="I96" s="11"/>
      <c r="J96" s="66"/>
      <c r="K96" s="2"/>
      <c r="L96" s="47" t="e">
        <f>CONCATENATE(H96,"-",#REF!)</f>
        <v>#REF!</v>
      </c>
      <c r="M96" s="2"/>
      <c r="N96" s="2"/>
    </row>
    <row r="97" spans="2:14" ht="15">
      <c r="B97" s="12">
        <f t="shared" si="1"/>
        <v>93</v>
      </c>
      <c r="C97" s="13">
        <v>40127</v>
      </c>
      <c r="D97" s="43">
        <v>3</v>
      </c>
      <c r="E97" s="39" t="s">
        <v>223</v>
      </c>
      <c r="F97" s="14" t="s">
        <v>15</v>
      </c>
      <c r="G97" s="15">
        <v>110</v>
      </c>
      <c r="H97" s="16" t="str">
        <f>IF(G97&gt;=$O$9,"Repintado",(IF(G97&lt;=$O$6,"Estandar","Lam")))</f>
        <v>Lam</v>
      </c>
      <c r="I97" s="11"/>
      <c r="J97" s="66"/>
      <c r="K97" s="2"/>
      <c r="L97" s="47" t="e">
        <f>CONCATENATE(H97,"-",#REF!)</f>
        <v>#REF!</v>
      </c>
      <c r="M97" s="2"/>
      <c r="N97" s="2"/>
    </row>
    <row r="98" spans="2:14" ht="15">
      <c r="B98" s="12">
        <f t="shared" si="1"/>
        <v>94</v>
      </c>
      <c r="C98" s="13">
        <v>40128</v>
      </c>
      <c r="D98" s="43">
        <v>4</v>
      </c>
      <c r="E98" s="39" t="s">
        <v>224</v>
      </c>
      <c r="F98" s="14" t="s">
        <v>27</v>
      </c>
      <c r="G98" s="15">
        <v>143</v>
      </c>
      <c r="H98" s="16" t="str">
        <f>IF(G98&gt;=$O$9,"Repintado",(IF(G98&lt;=$O$6,"Estandar","Lam")))</f>
        <v>Repintado</v>
      </c>
      <c r="I98" s="11" t="s">
        <v>130</v>
      </c>
      <c r="J98" s="66">
        <v>5</v>
      </c>
      <c r="K98" s="2"/>
      <c r="L98" s="47" t="e">
        <f>CONCATENATE(H98,"-",#REF!)</f>
        <v>#REF!</v>
      </c>
      <c r="M98" s="2"/>
      <c r="N98" s="2"/>
    </row>
    <row r="99" spans="2:14" ht="15">
      <c r="B99" s="12">
        <f t="shared" si="1"/>
        <v>95</v>
      </c>
      <c r="C99" s="13">
        <v>40129</v>
      </c>
      <c r="D99" s="43">
        <v>1</v>
      </c>
      <c r="E99" s="39" t="s">
        <v>225</v>
      </c>
      <c r="F99" s="14" t="s">
        <v>37</v>
      </c>
      <c r="G99" s="15">
        <v>86</v>
      </c>
      <c r="H99" s="16" t="str">
        <f>IF(G99&gt;=$O$9,"Repintado",(IF(G99&lt;=$O$6,"Estandar","Lam")))</f>
        <v>Lam</v>
      </c>
      <c r="I99" s="11"/>
      <c r="J99" s="66"/>
      <c r="K99" s="2"/>
      <c r="L99" s="47" t="e">
        <f>CONCATENATE(H99,"-",#REF!)</f>
        <v>#REF!</v>
      </c>
      <c r="M99" s="2"/>
      <c r="N99" s="2"/>
    </row>
    <row r="100" spans="2:14" ht="15">
      <c r="B100" s="12">
        <f t="shared" si="1"/>
        <v>96</v>
      </c>
      <c r="C100" s="13">
        <v>40130</v>
      </c>
      <c r="D100" s="43">
        <v>2</v>
      </c>
      <c r="E100" s="39" t="s">
        <v>226</v>
      </c>
      <c r="F100" s="14" t="s">
        <v>38</v>
      </c>
      <c r="G100" s="15">
        <v>144</v>
      </c>
      <c r="H100" s="16" t="str">
        <f>IF(G100&gt;=$O$9,"Repintado",(IF(G100&lt;=$O$6,"Estandar","Lam")))</f>
        <v>Repintado</v>
      </c>
      <c r="I100" s="11"/>
      <c r="J100" s="66"/>
      <c r="K100" s="2"/>
      <c r="L100" s="47" t="e">
        <f>CONCATENATE(H100,"-",#REF!)</f>
        <v>#REF!</v>
      </c>
      <c r="M100" s="2"/>
      <c r="N100" s="2"/>
    </row>
    <row r="101" spans="2:14" ht="15">
      <c r="B101" s="12">
        <f t="shared" si="1"/>
        <v>97</v>
      </c>
      <c r="C101" s="13">
        <v>40133</v>
      </c>
      <c r="D101" s="43">
        <v>3</v>
      </c>
      <c r="E101" s="39" t="s">
        <v>227</v>
      </c>
      <c r="F101" s="14" t="s">
        <v>49</v>
      </c>
      <c r="G101" s="15">
        <v>90</v>
      </c>
      <c r="H101" s="16" t="str">
        <f>IF(G101&gt;=$O$9,"Repintado",(IF(G101&lt;=$O$6,"Estandar","Lam")))</f>
        <v>Lam</v>
      </c>
      <c r="I101" s="11"/>
      <c r="J101" s="66"/>
      <c r="K101" s="2"/>
      <c r="L101" s="47" t="e">
        <f>CONCATENATE(H101,"-",#REF!)</f>
        <v>#REF!</v>
      </c>
      <c r="M101" s="2"/>
      <c r="N101" s="2"/>
    </row>
    <row r="102" spans="2:14" ht="15">
      <c r="B102" s="12">
        <f t="shared" si="1"/>
        <v>98</v>
      </c>
      <c r="C102" s="13">
        <v>40134</v>
      </c>
      <c r="D102" s="43">
        <v>4</v>
      </c>
      <c r="E102" s="39" t="s">
        <v>228</v>
      </c>
      <c r="F102" s="14" t="s">
        <v>54</v>
      </c>
      <c r="G102" s="15">
        <v>108</v>
      </c>
      <c r="H102" s="16" t="str">
        <f>IF(G102&gt;=$O$9,"Repintado",(IF(G102&lt;=$O$6,"Estandar","Lam")))</f>
        <v>Lam</v>
      </c>
      <c r="I102" s="11"/>
      <c r="J102" s="66"/>
      <c r="K102" s="2"/>
      <c r="L102" s="47" t="e">
        <f>CONCATENATE(H102,"-",#REF!)</f>
        <v>#REF!</v>
      </c>
      <c r="M102" s="2"/>
      <c r="N102" s="2"/>
    </row>
    <row r="103" spans="2:14" ht="15">
      <c r="B103" s="12">
        <f t="shared" si="1"/>
        <v>99</v>
      </c>
      <c r="C103" s="13">
        <v>40135</v>
      </c>
      <c r="D103" s="43">
        <v>2</v>
      </c>
      <c r="E103" s="39" t="s">
        <v>229</v>
      </c>
      <c r="F103" s="14" t="s">
        <v>65</v>
      </c>
      <c r="G103" s="15">
        <v>114</v>
      </c>
      <c r="H103" s="16" t="str">
        <f>IF(G103&gt;=$O$9,"Repintado",(IF(G103&lt;=$O$6,"Estandar","Lam")))</f>
        <v>Lam</v>
      </c>
      <c r="I103" s="11"/>
      <c r="J103" s="66"/>
      <c r="K103" s="2"/>
      <c r="L103" s="47" t="e">
        <f>CONCATENATE(H103,"-",#REF!)</f>
        <v>#REF!</v>
      </c>
      <c r="M103" s="2"/>
      <c r="N103" s="2"/>
    </row>
    <row r="104" spans="2:14" ht="15">
      <c r="B104" s="12">
        <f t="shared" si="1"/>
        <v>100</v>
      </c>
      <c r="C104" s="13">
        <v>40136</v>
      </c>
      <c r="D104" s="43">
        <v>2</v>
      </c>
      <c r="E104" s="39" t="s">
        <v>230</v>
      </c>
      <c r="F104" s="14" t="s">
        <v>84</v>
      </c>
      <c r="G104" s="15">
        <v>141</v>
      </c>
      <c r="H104" s="16" t="str">
        <f>IF(G104&gt;=$O$9,"Repintado",(IF(G104&lt;=$O$6,"Estandar","Lam")))</f>
        <v>Repintado</v>
      </c>
      <c r="I104" s="11" t="s">
        <v>130</v>
      </c>
      <c r="J104" s="66">
        <v>33</v>
      </c>
      <c r="K104" s="2"/>
      <c r="L104" s="47" t="e">
        <f>CONCATENATE(H104,"-",#REF!)</f>
        <v>#REF!</v>
      </c>
      <c r="M104" s="2"/>
      <c r="N104" s="2"/>
    </row>
    <row r="105" spans="2:14" ht="15">
      <c r="B105" s="12">
        <f t="shared" si="1"/>
        <v>101</v>
      </c>
      <c r="C105" s="13">
        <v>40137</v>
      </c>
      <c r="D105" s="43">
        <v>2</v>
      </c>
      <c r="E105" s="39" t="s">
        <v>231</v>
      </c>
      <c r="F105" s="14" t="s">
        <v>85</v>
      </c>
      <c r="G105" s="15">
        <v>103</v>
      </c>
      <c r="H105" s="16" t="str">
        <f>IF(G105&gt;=$O$9,"Repintado",(IF(G105&lt;=$O$6,"Estandar","Lam")))</f>
        <v>Lam</v>
      </c>
      <c r="I105" s="11"/>
      <c r="J105" s="66"/>
      <c r="K105" s="2"/>
      <c r="L105" s="47" t="e">
        <f>CONCATENATE(H105,"-",#REF!)</f>
        <v>#REF!</v>
      </c>
      <c r="M105" s="2"/>
      <c r="N105" s="2"/>
    </row>
    <row r="106" spans="2:14" ht="15">
      <c r="B106" s="12">
        <f t="shared" si="1"/>
        <v>102</v>
      </c>
      <c r="C106" s="13">
        <v>40140</v>
      </c>
      <c r="D106" s="43">
        <v>2</v>
      </c>
      <c r="E106" s="39" t="s">
        <v>232</v>
      </c>
      <c r="F106" s="14" t="s">
        <v>86</v>
      </c>
      <c r="G106" s="15">
        <v>112</v>
      </c>
      <c r="H106" s="16" t="str">
        <f>IF(G106&gt;=$O$9,"Repintado",(IF(G106&lt;=$O$6,"Estandar","Lam")))</f>
        <v>Lam</v>
      </c>
      <c r="I106" s="11" t="s">
        <v>130</v>
      </c>
      <c r="J106" s="66">
        <v>33</v>
      </c>
      <c r="K106" s="2"/>
      <c r="L106" s="47" t="e">
        <f>CONCATENATE(H106,"-",#REF!)</f>
        <v>#REF!</v>
      </c>
      <c r="M106" s="2"/>
      <c r="N106" s="2"/>
    </row>
    <row r="107" spans="2:14" ht="15">
      <c r="B107" s="12">
        <f t="shared" si="1"/>
        <v>103</v>
      </c>
      <c r="C107" s="13">
        <v>40141</v>
      </c>
      <c r="D107" s="43">
        <v>2</v>
      </c>
      <c r="E107" s="39" t="s">
        <v>233</v>
      </c>
      <c r="F107" s="14" t="s">
        <v>97</v>
      </c>
      <c r="G107" s="15">
        <v>78</v>
      </c>
      <c r="H107" s="16" t="str">
        <f>IF(G107&gt;=$O$9,"Repintado",(IF(G107&lt;=$O$6,"Estandar","Lam")))</f>
        <v>Lam</v>
      </c>
      <c r="I107" s="11"/>
      <c r="J107" s="66"/>
      <c r="K107" s="2"/>
      <c r="L107" s="47" t="e">
        <f>CONCATENATE(H107,"-",#REF!)</f>
        <v>#REF!</v>
      </c>
      <c r="M107" s="2"/>
      <c r="N107" s="2"/>
    </row>
    <row r="108" spans="2:14" ht="15">
      <c r="B108" s="12">
        <f t="shared" si="1"/>
        <v>104</v>
      </c>
      <c r="C108" s="13">
        <v>40142</v>
      </c>
      <c r="D108" s="43">
        <v>2</v>
      </c>
      <c r="E108" s="39" t="s">
        <v>234</v>
      </c>
      <c r="F108" s="14" t="s">
        <v>104</v>
      </c>
      <c r="G108" s="15">
        <v>146</v>
      </c>
      <c r="H108" s="16" t="str">
        <f>IF(G108&gt;=$O$9,"Repintado",(IF(G108&lt;=$O$6,"Estandar","Lam")))</f>
        <v>Repintado</v>
      </c>
      <c r="I108" s="11" t="s">
        <v>130</v>
      </c>
      <c r="J108" s="66">
        <v>28</v>
      </c>
      <c r="K108" s="2"/>
      <c r="L108" s="47" t="e">
        <f>CONCATENATE(H108,"-",#REF!)</f>
        <v>#REF!</v>
      </c>
      <c r="M108" s="2"/>
      <c r="N108" s="2"/>
    </row>
    <row r="109" spans="2:14" ht="15">
      <c r="B109" s="12">
        <f t="shared" si="1"/>
        <v>105</v>
      </c>
      <c r="C109" s="13">
        <v>40143</v>
      </c>
      <c r="D109" s="43">
        <v>3</v>
      </c>
      <c r="E109" s="39" t="s">
        <v>235</v>
      </c>
      <c r="F109" s="14" t="s">
        <v>105</v>
      </c>
      <c r="G109" s="15">
        <v>87</v>
      </c>
      <c r="H109" s="16" t="str">
        <f>IF(G109&gt;=$O$9,"Repintado",(IF(G109&lt;=$O$6,"Estandar","Lam")))</f>
        <v>Lam</v>
      </c>
      <c r="I109" s="11"/>
      <c r="J109" s="66"/>
      <c r="K109" s="2"/>
      <c r="L109" s="47" t="e">
        <f>CONCATENATE(H109,"-",#REF!)</f>
        <v>#REF!</v>
      </c>
      <c r="M109" s="2"/>
      <c r="N109" s="2"/>
    </row>
    <row r="110" spans="2:14" ht="15">
      <c r="B110" s="12">
        <f t="shared" si="1"/>
        <v>106</v>
      </c>
      <c r="C110" s="13">
        <v>40144</v>
      </c>
      <c r="D110" s="43">
        <v>3</v>
      </c>
      <c r="E110" s="39" t="s">
        <v>236</v>
      </c>
      <c r="F110" s="14" t="s">
        <v>112</v>
      </c>
      <c r="G110" s="15">
        <v>145</v>
      </c>
      <c r="H110" s="16" t="str">
        <f>IF(G110&gt;=$O$9,"Repintado",(IF(G110&lt;=$O$6,"Estandar","Lam")))</f>
        <v>Repintado</v>
      </c>
      <c r="I110" s="11" t="s">
        <v>130</v>
      </c>
      <c r="J110" s="66">
        <v>27</v>
      </c>
      <c r="K110" s="2"/>
      <c r="L110" s="47" t="e">
        <f>CONCATENATE(H110,"-",#REF!)</f>
        <v>#REF!</v>
      </c>
      <c r="M110" s="2"/>
      <c r="N110" s="2"/>
    </row>
    <row r="111" spans="2:14" ht="15.75" thickBot="1">
      <c r="B111" s="17">
        <f t="shared" si="1"/>
        <v>107</v>
      </c>
      <c r="C111" s="18">
        <v>40147</v>
      </c>
      <c r="D111" s="44">
        <v>2</v>
      </c>
      <c r="E111" s="41" t="s">
        <v>237</v>
      </c>
      <c r="F111" s="19" t="s">
        <v>115</v>
      </c>
      <c r="G111" s="20">
        <v>98</v>
      </c>
      <c r="H111" s="21" t="str">
        <f>IF(G111&gt;=$O$9,"Repintado",(IF(G111&lt;=$O$6,"Estandar","Lam")))</f>
        <v>Lam</v>
      </c>
      <c r="I111" s="22"/>
      <c r="J111" s="67"/>
      <c r="K111" s="2"/>
      <c r="L111" s="48" t="e">
        <f>CONCATENATE(H111,"-",#REF!)</f>
        <v>#REF!</v>
      </c>
      <c r="M111" s="2"/>
      <c r="N111" s="2"/>
    </row>
    <row r="112" spans="2:14" ht="15">
      <c r="B112" s="6">
        <f t="shared" si="1"/>
        <v>108</v>
      </c>
      <c r="C112" s="7">
        <v>40148</v>
      </c>
      <c r="D112" s="42">
        <v>3</v>
      </c>
      <c r="E112" s="40" t="s">
        <v>238</v>
      </c>
      <c r="F112" s="8" t="s">
        <v>121</v>
      </c>
      <c r="G112" s="9">
        <v>68</v>
      </c>
      <c r="H112" s="10" t="str">
        <f>IF(G112&gt;=$O$9,"Repintado",(IF(G112&lt;=$O$6,"Estandar","Lam")))</f>
        <v>Estandar</v>
      </c>
      <c r="I112" s="11"/>
      <c r="J112" s="66"/>
      <c r="K112" s="2"/>
      <c r="L112" s="47" t="e">
        <f>CONCATENATE(H112,"-",#REF!)</f>
        <v>#REF!</v>
      </c>
      <c r="M112" s="2"/>
      <c r="N112" s="2"/>
    </row>
    <row r="113" spans="2:14" ht="15">
      <c r="B113" s="12">
        <f t="shared" si="1"/>
        <v>109</v>
      </c>
      <c r="C113" s="13">
        <v>40149</v>
      </c>
      <c r="D113" s="43">
        <v>2</v>
      </c>
      <c r="E113" s="39" t="s">
        <v>239</v>
      </c>
      <c r="F113" s="14" t="s">
        <v>3</v>
      </c>
      <c r="G113" s="15">
        <v>118</v>
      </c>
      <c r="H113" s="16" t="str">
        <f>IF(G113&gt;=$O$9,"Repintado",(IF(G113&lt;=$O$6,"Estandar","Lam")))</f>
        <v>Lam</v>
      </c>
      <c r="I113" s="11"/>
      <c r="J113" s="66"/>
      <c r="K113" s="2"/>
      <c r="L113" s="47" t="e">
        <f>CONCATENATE(H113,"-",#REF!)</f>
        <v>#REF!</v>
      </c>
      <c r="M113" s="2"/>
      <c r="N113" s="2"/>
    </row>
    <row r="114" spans="2:14" ht="15">
      <c r="B114" s="12">
        <f t="shared" si="1"/>
        <v>110</v>
      </c>
      <c r="C114" s="13">
        <v>40152</v>
      </c>
      <c r="D114" s="43">
        <v>3</v>
      </c>
      <c r="E114" s="39" t="s">
        <v>240</v>
      </c>
      <c r="F114" s="14" t="s">
        <v>8</v>
      </c>
      <c r="G114" s="15">
        <v>130</v>
      </c>
      <c r="H114" s="16" t="str">
        <f>IF(G114&gt;=$O$9,"Repintado",(IF(G114&lt;=$O$6,"Estandar","Lam")))</f>
        <v>Repintado</v>
      </c>
      <c r="I114" s="11"/>
      <c r="J114" s="66"/>
      <c r="K114" s="2"/>
      <c r="L114" s="47" t="e">
        <f>CONCATENATE(H114,"-",#REF!)</f>
        <v>#REF!</v>
      </c>
      <c r="M114" s="2"/>
      <c r="N114" s="2"/>
    </row>
    <row r="115" spans="2:14" ht="15">
      <c r="B115" s="12">
        <f t="shared" si="1"/>
        <v>111</v>
      </c>
      <c r="C115" s="13">
        <v>40153</v>
      </c>
      <c r="D115" s="43">
        <v>2</v>
      </c>
      <c r="E115" s="39" t="s">
        <v>241</v>
      </c>
      <c r="F115" s="14" t="s">
        <v>18</v>
      </c>
      <c r="G115" s="15">
        <v>93</v>
      </c>
      <c r="H115" s="16" t="str">
        <f>IF(G115&gt;=$O$9,"Repintado",(IF(G115&lt;=$O$6,"Estandar","Lam")))</f>
        <v>Lam</v>
      </c>
      <c r="I115" s="11"/>
      <c r="J115" s="66"/>
      <c r="K115" s="2"/>
      <c r="L115" s="47" t="e">
        <f>CONCATENATE(H115,"-",#REF!)</f>
        <v>#REF!</v>
      </c>
      <c r="M115" s="2"/>
      <c r="N115" s="2"/>
    </row>
    <row r="116" spans="2:14" ht="15">
      <c r="B116" s="12">
        <f t="shared" si="1"/>
        <v>112</v>
      </c>
      <c r="C116" s="13">
        <v>40154</v>
      </c>
      <c r="D116" s="43">
        <v>3</v>
      </c>
      <c r="E116" s="39" t="s">
        <v>242</v>
      </c>
      <c r="F116" s="14" t="s">
        <v>33</v>
      </c>
      <c r="G116" s="15">
        <v>137</v>
      </c>
      <c r="H116" s="16" t="str">
        <f>IF(G116&gt;=$O$9,"Repintado",(IF(G116&lt;=$O$6,"Estandar","Lam")))</f>
        <v>Repintado</v>
      </c>
      <c r="I116" s="11" t="s">
        <v>130</v>
      </c>
      <c r="J116" s="66">
        <v>26</v>
      </c>
      <c r="K116" s="2"/>
      <c r="L116" s="47" t="e">
        <f>CONCATENATE(H116,"-",#REF!)</f>
        <v>#REF!</v>
      </c>
      <c r="M116" s="2"/>
      <c r="N116" s="2"/>
    </row>
    <row r="117" spans="2:14" ht="15">
      <c r="B117" s="12">
        <f t="shared" si="1"/>
        <v>113</v>
      </c>
      <c r="C117" s="13">
        <v>40155</v>
      </c>
      <c r="D117" s="43">
        <v>3</v>
      </c>
      <c r="E117" s="39" t="s">
        <v>243</v>
      </c>
      <c r="F117" s="14" t="s">
        <v>46</v>
      </c>
      <c r="G117" s="15">
        <v>95</v>
      </c>
      <c r="H117" s="16" t="str">
        <f>IF(G117&gt;=$O$9,"Repintado",(IF(G117&lt;=$O$6,"Estandar","Lam")))</f>
        <v>Lam</v>
      </c>
      <c r="I117" s="11"/>
      <c r="J117" s="66"/>
      <c r="K117" s="2"/>
      <c r="L117" s="47" t="e">
        <f>CONCATENATE(H117,"-",#REF!)</f>
        <v>#REF!</v>
      </c>
      <c r="M117" s="2"/>
      <c r="N117" s="2"/>
    </row>
    <row r="118" spans="2:14" ht="15">
      <c r="B118" s="12">
        <f t="shared" si="1"/>
        <v>114</v>
      </c>
      <c r="C118" s="13">
        <v>40156</v>
      </c>
      <c r="D118" s="43">
        <v>4</v>
      </c>
      <c r="E118" s="39" t="s">
        <v>244</v>
      </c>
      <c r="F118" s="14" t="s">
        <v>57</v>
      </c>
      <c r="G118" s="15">
        <v>134</v>
      </c>
      <c r="H118" s="16" t="str">
        <f>IF(G118&gt;=$O$9,"Repintado",(IF(G118&lt;=$O$6,"Estandar","Lam")))</f>
        <v>Repintado</v>
      </c>
      <c r="I118" s="11"/>
      <c r="J118" s="66"/>
      <c r="K118" s="2"/>
      <c r="L118" s="47" t="e">
        <f>CONCATENATE(H118,"-",#REF!)</f>
        <v>#REF!</v>
      </c>
      <c r="M118" s="2"/>
      <c r="N118" s="2"/>
    </row>
    <row r="119" spans="2:14" ht="15">
      <c r="B119" s="12">
        <f t="shared" si="1"/>
        <v>115</v>
      </c>
      <c r="C119" s="13">
        <v>40159</v>
      </c>
      <c r="D119" s="43">
        <v>2</v>
      </c>
      <c r="E119" s="39" t="s">
        <v>245</v>
      </c>
      <c r="F119" s="14" t="s">
        <v>67</v>
      </c>
      <c r="G119" s="15">
        <v>103</v>
      </c>
      <c r="H119" s="16" t="str">
        <f>IF(G119&gt;=$O$9,"Repintado",(IF(G119&lt;=$O$6,"Estandar","Lam")))</f>
        <v>Lam</v>
      </c>
      <c r="I119" s="11" t="s">
        <v>130</v>
      </c>
      <c r="J119" s="66">
        <v>33</v>
      </c>
      <c r="K119" s="2"/>
      <c r="L119" s="47" t="e">
        <f>CONCATENATE(H119,"-",#REF!)</f>
        <v>#REF!</v>
      </c>
      <c r="M119" s="2"/>
      <c r="N119" s="2"/>
    </row>
    <row r="120" spans="2:14" ht="15">
      <c r="B120" s="12">
        <f t="shared" si="1"/>
        <v>116</v>
      </c>
      <c r="C120" s="13">
        <v>40160</v>
      </c>
      <c r="D120" s="43">
        <v>3</v>
      </c>
      <c r="E120" s="39" t="s">
        <v>246</v>
      </c>
      <c r="F120" s="14" t="s">
        <v>77</v>
      </c>
      <c r="G120" s="15">
        <v>112</v>
      </c>
      <c r="H120" s="16" t="str">
        <f>IF(G120&gt;=$O$9,"Repintado",(IF(G120&lt;=$O$6,"Estandar","Lam")))</f>
        <v>Lam</v>
      </c>
      <c r="I120" s="11" t="s">
        <v>130</v>
      </c>
      <c r="J120" s="66">
        <v>33</v>
      </c>
      <c r="K120" s="2"/>
      <c r="L120" s="47" t="e">
        <f>CONCATENATE(H120,"-",#REF!)</f>
        <v>#REF!</v>
      </c>
      <c r="M120" s="2"/>
      <c r="N120" s="2"/>
    </row>
    <row r="121" spans="2:14" ht="15">
      <c r="B121" s="12">
        <f t="shared" si="1"/>
        <v>117</v>
      </c>
      <c r="C121" s="13">
        <v>40161</v>
      </c>
      <c r="D121" s="43">
        <v>3</v>
      </c>
      <c r="E121" s="39" t="s">
        <v>247</v>
      </c>
      <c r="F121" s="14" t="s">
        <v>100</v>
      </c>
      <c r="G121" s="15">
        <v>89</v>
      </c>
      <c r="H121" s="16" t="str">
        <f>IF(G121&gt;=$O$9,"Repintado",(IF(G121&lt;=$O$6,"Estandar","Lam")))</f>
        <v>Lam</v>
      </c>
      <c r="I121" s="11"/>
      <c r="J121" s="66"/>
      <c r="K121" s="2"/>
      <c r="L121" s="47" t="e">
        <f>CONCATENATE(H121,"-",#REF!)</f>
        <v>#REF!</v>
      </c>
      <c r="M121" s="2"/>
      <c r="N121" s="2"/>
    </row>
    <row r="122" spans="2:14" ht="15">
      <c r="B122" s="12">
        <f t="shared" si="1"/>
        <v>118</v>
      </c>
      <c r="C122" s="13">
        <v>40162</v>
      </c>
      <c r="D122" s="43">
        <v>3</v>
      </c>
      <c r="E122" s="39" t="s">
        <v>248</v>
      </c>
      <c r="F122" s="14" t="s">
        <v>113</v>
      </c>
      <c r="G122" s="15">
        <v>135</v>
      </c>
      <c r="H122" s="16" t="str">
        <f>IF(G122&gt;=$O$9,"Repintado",(IF(G122&lt;=$O$6,"Estandar","Lam")))</f>
        <v>Repintado</v>
      </c>
      <c r="I122" s="11" t="s">
        <v>130</v>
      </c>
      <c r="J122" s="66">
        <v>28</v>
      </c>
      <c r="K122" s="2"/>
      <c r="L122" s="47" t="e">
        <f>CONCATENATE(H122,"-",#REF!)</f>
        <v>#REF!</v>
      </c>
      <c r="M122" s="2"/>
      <c r="N122" s="2"/>
    </row>
    <row r="123" spans="2:14" ht="15">
      <c r="B123" s="12">
        <f t="shared" si="1"/>
        <v>119</v>
      </c>
      <c r="C123" s="13">
        <v>40163</v>
      </c>
      <c r="D123" s="43">
        <v>3</v>
      </c>
      <c r="E123" s="39" t="s">
        <v>249</v>
      </c>
      <c r="F123" s="14" t="s">
        <v>120</v>
      </c>
      <c r="G123" s="15">
        <v>81</v>
      </c>
      <c r="H123" s="16" t="str">
        <f>IF(G123&gt;=$O$9,"Repintado",(IF(G123&lt;=$O$6,"Estandar","Lam")))</f>
        <v>Lam</v>
      </c>
      <c r="I123" s="11"/>
      <c r="J123" s="66"/>
      <c r="K123" s="2"/>
      <c r="L123" s="47" t="e">
        <f>CONCATENATE(H123,"-",#REF!)</f>
        <v>#REF!</v>
      </c>
      <c r="M123" s="2"/>
      <c r="N123" s="2"/>
    </row>
    <row r="124" spans="2:14" ht="15">
      <c r="B124" s="12"/>
      <c r="C124" s="13"/>
      <c r="D124" s="43"/>
      <c r="E124" s="13"/>
      <c r="F124" s="14"/>
      <c r="G124" s="15"/>
      <c r="H124" s="16"/>
      <c r="I124" s="11"/>
      <c r="J124" s="66"/>
      <c r="K124" s="2"/>
      <c r="L124" s="11"/>
      <c r="M124" s="2"/>
      <c r="N124" s="2"/>
    </row>
    <row r="125" spans="2:14" ht="15">
      <c r="B125" s="12"/>
      <c r="C125" s="13"/>
      <c r="D125" s="43"/>
      <c r="E125" s="13"/>
      <c r="F125" s="14"/>
      <c r="G125" s="15"/>
      <c r="H125" s="16"/>
      <c r="I125" s="11"/>
      <c r="J125" s="66"/>
      <c r="K125" s="2"/>
      <c r="L125" s="11"/>
      <c r="M125" s="2"/>
      <c r="N125" s="2"/>
    </row>
    <row r="126" spans="2:14" ht="15">
      <c r="B126" s="12"/>
      <c r="C126" s="13"/>
      <c r="D126" s="43"/>
      <c r="E126" s="13"/>
      <c r="F126" s="14"/>
      <c r="G126" s="15"/>
      <c r="H126" s="16"/>
      <c r="I126" s="11"/>
      <c r="J126" s="66"/>
      <c r="K126" s="2"/>
      <c r="L126" s="11"/>
      <c r="M126" s="2"/>
      <c r="N126" s="2"/>
    </row>
    <row r="127" spans="2:14" ht="15">
      <c r="B127" s="12"/>
      <c r="C127" s="13"/>
      <c r="D127" s="43"/>
      <c r="E127" s="13"/>
      <c r="F127" s="14"/>
      <c r="G127" s="15"/>
      <c r="H127" s="16"/>
      <c r="I127" s="11"/>
      <c r="J127" s="66"/>
      <c r="K127" s="2"/>
      <c r="L127" s="11"/>
      <c r="M127" s="2"/>
      <c r="N127" s="2"/>
    </row>
    <row r="128" spans="2:12" ht="15">
      <c r="B128" s="3"/>
      <c r="C128" s="3"/>
      <c r="D128" s="45"/>
      <c r="E128" s="3"/>
      <c r="F128" s="3"/>
      <c r="G128" s="3"/>
      <c r="H128" s="3"/>
      <c r="I128" s="3"/>
      <c r="J128" s="68"/>
      <c r="L128" s="3"/>
    </row>
    <row r="129" spans="2:12" ht="15">
      <c r="B129" s="3"/>
      <c r="C129" s="3"/>
      <c r="D129" s="45"/>
      <c r="E129" s="3"/>
      <c r="F129" s="3"/>
      <c r="G129" s="3"/>
      <c r="H129" s="3"/>
      <c r="I129" s="3"/>
      <c r="J129" s="68"/>
      <c r="L129" s="3"/>
    </row>
    <row r="130" spans="2:12" ht="15">
      <c r="B130" s="3"/>
      <c r="C130" s="3"/>
      <c r="D130" s="45"/>
      <c r="E130" s="3"/>
      <c r="F130" s="3"/>
      <c r="G130" s="3"/>
      <c r="H130" s="3"/>
      <c r="I130" s="3"/>
      <c r="J130" s="68"/>
      <c r="L130" s="3"/>
    </row>
    <row r="131" spans="2:12" ht="15">
      <c r="B131" s="3"/>
      <c r="C131" s="3"/>
      <c r="D131" s="45"/>
      <c r="E131" s="3"/>
      <c r="F131" s="3"/>
      <c r="G131" s="3"/>
      <c r="H131" s="3"/>
      <c r="I131" s="3"/>
      <c r="J131" s="68"/>
      <c r="L131" s="3"/>
    </row>
    <row r="132" spans="2:12" ht="15">
      <c r="B132" s="3"/>
      <c r="C132" s="3"/>
      <c r="D132" s="45"/>
      <c r="E132" s="3"/>
      <c r="F132" s="3"/>
      <c r="G132" s="3"/>
      <c r="H132" s="3"/>
      <c r="I132" s="3"/>
      <c r="J132" s="65"/>
      <c r="L132" s="3"/>
    </row>
    <row r="133" spans="2:12" ht="15">
      <c r="B133" s="3"/>
      <c r="C133" s="3"/>
      <c r="D133" s="45"/>
      <c r="E133" s="3"/>
      <c r="F133" s="3"/>
      <c r="G133" s="3"/>
      <c r="H133" s="3"/>
      <c r="I133" s="3"/>
      <c r="J133" s="65"/>
      <c r="L133" s="3"/>
    </row>
    <row r="134" spans="2:12" ht="15">
      <c r="B134" s="3"/>
      <c r="C134" s="3"/>
      <c r="D134" s="45"/>
      <c r="E134" s="3"/>
      <c r="F134" s="3"/>
      <c r="G134" s="3"/>
      <c r="H134" s="3"/>
      <c r="I134" s="3"/>
      <c r="J134" s="65"/>
      <c r="L134" s="3"/>
    </row>
    <row r="135" spans="2:12" ht="15">
      <c r="B135" s="3"/>
      <c r="C135" s="3"/>
      <c r="D135" s="45"/>
      <c r="E135" s="3"/>
      <c r="F135" s="3"/>
      <c r="G135" s="3"/>
      <c r="H135" s="3"/>
      <c r="I135" s="3"/>
      <c r="J135" s="65"/>
      <c r="L135" s="3"/>
    </row>
    <row r="136" spans="2:12" ht="15">
      <c r="B136" s="3"/>
      <c r="C136" s="3"/>
      <c r="D136" s="45"/>
      <c r="E136" s="3"/>
      <c r="F136" s="3"/>
      <c r="G136" s="3"/>
      <c r="H136" s="3"/>
      <c r="I136" s="3"/>
      <c r="J136" s="65"/>
      <c r="L136" s="3"/>
    </row>
    <row r="137" spans="2:12" ht="15">
      <c r="B137" s="3"/>
      <c r="C137" s="3"/>
      <c r="D137" s="45"/>
      <c r="E137" s="3"/>
      <c r="F137" s="3"/>
      <c r="G137" s="3"/>
      <c r="H137" s="3"/>
      <c r="I137" s="3"/>
      <c r="J137" s="65"/>
      <c r="L137" s="3"/>
    </row>
    <row r="138" spans="2:12" ht="15">
      <c r="B138" s="3"/>
      <c r="C138" s="3"/>
      <c r="D138" s="45"/>
      <c r="E138" s="3"/>
      <c r="F138" s="3"/>
      <c r="G138" s="3"/>
      <c r="H138" s="3"/>
      <c r="I138" s="3"/>
      <c r="J138" s="65"/>
      <c r="L138" s="3"/>
    </row>
    <row r="139" spans="2:12" ht="15">
      <c r="B139" s="3"/>
      <c r="C139" s="3"/>
      <c r="D139" s="45"/>
      <c r="E139" s="3"/>
      <c r="F139" s="3"/>
      <c r="G139" s="3"/>
      <c r="H139" s="3"/>
      <c r="I139" s="3"/>
      <c r="J139" s="65"/>
      <c r="L139" s="3"/>
    </row>
    <row r="140" spans="2:12" ht="15">
      <c r="B140" s="3"/>
      <c r="C140" s="3"/>
      <c r="D140" s="45"/>
      <c r="E140" s="3"/>
      <c r="F140" s="3"/>
      <c r="G140" s="3"/>
      <c r="H140" s="3"/>
      <c r="I140" s="3"/>
      <c r="J140" s="65"/>
      <c r="L140" s="3"/>
    </row>
    <row r="141" spans="2:12" ht="15">
      <c r="B141" s="3"/>
      <c r="C141" s="3"/>
      <c r="D141" s="45"/>
      <c r="E141" s="3"/>
      <c r="F141" s="3"/>
      <c r="G141" s="3"/>
      <c r="H141" s="3"/>
      <c r="I141" s="3"/>
      <c r="J141" s="65"/>
      <c r="L141" s="3"/>
    </row>
    <row r="142" spans="2:12" ht="15">
      <c r="B142" s="3"/>
      <c r="C142" s="3"/>
      <c r="D142" s="45"/>
      <c r="E142" s="3"/>
      <c r="F142" s="3"/>
      <c r="G142" s="3"/>
      <c r="H142" s="3"/>
      <c r="I142" s="3"/>
      <c r="J142" s="65"/>
      <c r="L142" s="3"/>
    </row>
    <row r="143" spans="2:12" ht="15">
      <c r="B143" s="3"/>
      <c r="C143" s="3"/>
      <c r="D143" s="45"/>
      <c r="E143" s="3"/>
      <c r="F143" s="3"/>
      <c r="G143" s="3"/>
      <c r="H143" s="3"/>
      <c r="I143" s="3"/>
      <c r="J143" s="65"/>
      <c r="L143" s="3"/>
    </row>
    <row r="144" spans="2:12" ht="15">
      <c r="B144" s="3"/>
      <c r="C144" s="3"/>
      <c r="D144" s="45"/>
      <c r="E144" s="3"/>
      <c r="F144" s="3"/>
      <c r="G144" s="3"/>
      <c r="H144" s="3"/>
      <c r="I144" s="3"/>
      <c r="J144" s="65"/>
      <c r="L144" s="3"/>
    </row>
    <row r="145" spans="2:12" ht="15">
      <c r="B145" s="3"/>
      <c r="C145" s="3"/>
      <c r="D145" s="45"/>
      <c r="E145" s="3"/>
      <c r="F145" s="3"/>
      <c r="G145" s="3"/>
      <c r="H145" s="3"/>
      <c r="I145" s="3"/>
      <c r="J145" s="65"/>
      <c r="L145" s="3"/>
    </row>
    <row r="146" spans="2:12" ht="15">
      <c r="B146" s="3"/>
      <c r="C146" s="3"/>
      <c r="D146" s="45"/>
      <c r="E146" s="3"/>
      <c r="F146" s="3"/>
      <c r="G146" s="3"/>
      <c r="H146" s="3"/>
      <c r="I146" s="3"/>
      <c r="J146" s="65"/>
      <c r="L146" s="3"/>
    </row>
    <row r="147" spans="2:12" ht="15">
      <c r="B147" s="3"/>
      <c r="C147" s="3"/>
      <c r="D147" s="45"/>
      <c r="E147" s="3"/>
      <c r="F147" s="3"/>
      <c r="G147" s="3"/>
      <c r="H147" s="3"/>
      <c r="I147" s="3"/>
      <c r="J147" s="65"/>
      <c r="L147" s="3"/>
    </row>
    <row r="148" spans="2:12" ht="15">
      <c r="B148" s="3"/>
      <c r="C148" s="3"/>
      <c r="D148" s="45"/>
      <c r="E148" s="3"/>
      <c r="F148" s="3"/>
      <c r="G148" s="3"/>
      <c r="H148" s="3"/>
      <c r="I148" s="3"/>
      <c r="J148" s="65"/>
      <c r="L148" s="3"/>
    </row>
    <row r="149" spans="2:12" ht="15">
      <c r="B149" s="3"/>
      <c r="C149" s="3"/>
      <c r="D149" s="45"/>
      <c r="E149" s="3"/>
      <c r="F149" s="3"/>
      <c r="G149" s="3"/>
      <c r="H149" s="3"/>
      <c r="I149" s="3"/>
      <c r="J149" s="65"/>
      <c r="L149" s="3"/>
    </row>
    <row r="150" spans="2:12" ht="15">
      <c r="B150" s="3"/>
      <c r="C150" s="3"/>
      <c r="D150" s="45"/>
      <c r="E150" s="3"/>
      <c r="F150" s="3"/>
      <c r="G150" s="3"/>
      <c r="H150" s="3"/>
      <c r="I150" s="3"/>
      <c r="J150" s="65"/>
      <c r="L150" s="3"/>
    </row>
    <row r="151" spans="2:12" ht="15">
      <c r="B151" s="3"/>
      <c r="C151" s="3"/>
      <c r="D151" s="45"/>
      <c r="E151" s="3"/>
      <c r="F151" s="3"/>
      <c r="G151" s="3"/>
      <c r="H151" s="3"/>
      <c r="I151" s="3"/>
      <c r="J151" s="65"/>
      <c r="L151" s="3"/>
    </row>
    <row r="152" spans="2:12" ht="15">
      <c r="B152" s="3"/>
      <c r="C152" s="3"/>
      <c r="D152" s="45"/>
      <c r="E152" s="3"/>
      <c r="F152" s="3"/>
      <c r="G152" s="3"/>
      <c r="H152" s="3"/>
      <c r="I152" s="3"/>
      <c r="J152" s="65"/>
      <c r="L152" s="3"/>
    </row>
    <row r="153" spans="2:12" ht="15">
      <c r="B153" s="3"/>
      <c r="C153" s="3"/>
      <c r="D153" s="45"/>
      <c r="E153" s="3"/>
      <c r="F153" s="3"/>
      <c r="G153" s="3"/>
      <c r="H153" s="3"/>
      <c r="I153" s="3"/>
      <c r="J153" s="65"/>
      <c r="L153" s="3"/>
    </row>
    <row r="154" spans="2:12" ht="15">
      <c r="B154" s="3"/>
      <c r="C154" s="3"/>
      <c r="D154" s="45"/>
      <c r="E154" s="3"/>
      <c r="F154" s="3"/>
      <c r="G154" s="3"/>
      <c r="H154" s="3"/>
      <c r="I154" s="3"/>
      <c r="J154" s="65"/>
      <c r="L154" s="3"/>
    </row>
    <row r="155" spans="2:12" ht="15">
      <c r="B155" s="3"/>
      <c r="C155" s="3"/>
      <c r="D155" s="45"/>
      <c r="E155" s="3"/>
      <c r="F155" s="3"/>
      <c r="G155" s="3"/>
      <c r="H155" s="3"/>
      <c r="I155" s="3"/>
      <c r="J155" s="65"/>
      <c r="L155" s="3"/>
    </row>
    <row r="156" spans="2:12" ht="15">
      <c r="B156" s="3"/>
      <c r="C156" s="3"/>
      <c r="D156" s="45"/>
      <c r="E156" s="3"/>
      <c r="F156" s="3"/>
      <c r="G156" s="3"/>
      <c r="H156" s="3"/>
      <c r="I156" s="3"/>
      <c r="J156" s="65"/>
      <c r="L156" s="3"/>
    </row>
    <row r="157" spans="2:12" ht="15">
      <c r="B157" s="3"/>
      <c r="C157" s="3"/>
      <c r="D157" s="3"/>
      <c r="E157" s="3"/>
      <c r="F157" s="3"/>
      <c r="G157" s="3"/>
      <c r="H157" s="3"/>
      <c r="I157" s="3"/>
      <c r="J157" s="3"/>
      <c r="L157" s="3"/>
    </row>
    <row r="158" spans="2:12" ht="15">
      <c r="B158" s="3"/>
      <c r="C158" s="3"/>
      <c r="D158" s="3"/>
      <c r="E158" s="3"/>
      <c r="F158" s="3"/>
      <c r="G158" s="3"/>
      <c r="H158" s="3"/>
      <c r="I158" s="3"/>
      <c r="J158" s="3"/>
      <c r="L158" s="3"/>
    </row>
    <row r="159" spans="2:12" ht="15">
      <c r="B159" s="3"/>
      <c r="C159" s="3"/>
      <c r="D159" s="3"/>
      <c r="E159" s="3"/>
      <c r="F159" s="3"/>
      <c r="G159" s="3"/>
      <c r="H159" s="3"/>
      <c r="I159" s="3"/>
      <c r="J159" s="3"/>
      <c r="L159" s="3"/>
    </row>
    <row r="160" spans="2:12" ht="15">
      <c r="B160" s="3"/>
      <c r="C160" s="3"/>
      <c r="D160" s="3"/>
      <c r="E160" s="3"/>
      <c r="F160" s="3"/>
      <c r="G160" s="3"/>
      <c r="H160" s="3"/>
      <c r="I160" s="3"/>
      <c r="J160" s="3"/>
      <c r="L160" s="3"/>
    </row>
    <row r="161" spans="2:12" ht="15">
      <c r="B161" s="3"/>
      <c r="C161" s="3"/>
      <c r="D161" s="3"/>
      <c r="E161" s="3"/>
      <c r="F161" s="3"/>
      <c r="G161" s="3"/>
      <c r="H161" s="3"/>
      <c r="I161" s="3"/>
      <c r="J161" s="3"/>
      <c r="L161" s="3"/>
    </row>
    <row r="162" spans="2:12" ht="15">
      <c r="B162" s="3"/>
      <c r="C162" s="3"/>
      <c r="D162" s="3"/>
      <c r="E162" s="3"/>
      <c r="F162" s="3"/>
      <c r="G162" s="3"/>
      <c r="H162" s="3"/>
      <c r="I162" s="3"/>
      <c r="J162" s="3"/>
      <c r="L162" s="3"/>
    </row>
    <row r="163" spans="2:12" ht="15">
      <c r="B163" s="3"/>
      <c r="C163" s="3"/>
      <c r="D163" s="3"/>
      <c r="E163" s="3"/>
      <c r="F163" s="3"/>
      <c r="G163" s="3"/>
      <c r="H163" s="3"/>
      <c r="I163" s="3"/>
      <c r="J163" s="3"/>
      <c r="L163" s="3"/>
    </row>
    <row r="164" spans="2:12" ht="15">
      <c r="B164" s="3"/>
      <c r="C164" s="3"/>
      <c r="D164" s="3"/>
      <c r="E164" s="3"/>
      <c r="F164" s="3"/>
      <c r="G164" s="3"/>
      <c r="H164" s="3"/>
      <c r="I164" s="3"/>
      <c r="J164" s="3"/>
      <c r="L164" s="3"/>
    </row>
    <row r="165" spans="2:12" ht="15">
      <c r="B165" s="3"/>
      <c r="C165" s="3"/>
      <c r="D165" s="3"/>
      <c r="E165" s="3"/>
      <c r="F165" s="3"/>
      <c r="G165" s="3"/>
      <c r="H165" s="3"/>
      <c r="I165" s="3"/>
      <c r="J165" s="3"/>
      <c r="L165" s="3"/>
    </row>
    <row r="166" spans="2:12" ht="15">
      <c r="B166" s="3"/>
      <c r="C166" s="3"/>
      <c r="D166" s="3"/>
      <c r="E166" s="3"/>
      <c r="F166" s="3"/>
      <c r="G166" s="3"/>
      <c r="H166" s="3"/>
      <c r="I166" s="3"/>
      <c r="J166" s="3"/>
      <c r="L166" s="3"/>
    </row>
    <row r="167" spans="2:12" ht="15">
      <c r="B167" s="3"/>
      <c r="C167" s="3"/>
      <c r="D167" s="3"/>
      <c r="E167" s="3"/>
      <c r="F167" s="3"/>
      <c r="G167" s="3"/>
      <c r="H167" s="3"/>
      <c r="I167" s="3"/>
      <c r="J167" s="3"/>
      <c r="L167" s="3"/>
    </row>
    <row r="168" spans="2:12" ht="15">
      <c r="B168" s="3"/>
      <c r="C168" s="3"/>
      <c r="D168" s="3"/>
      <c r="E168" s="3"/>
      <c r="F168" s="3"/>
      <c r="G168" s="3"/>
      <c r="H168" s="3"/>
      <c r="I168" s="3"/>
      <c r="J168" s="3"/>
      <c r="L168" s="3"/>
    </row>
    <row r="169" spans="2:12" ht="15">
      <c r="B169" s="3"/>
      <c r="C169" s="3"/>
      <c r="D169" s="3"/>
      <c r="E169" s="3"/>
      <c r="F169" s="3"/>
      <c r="G169" s="3"/>
      <c r="H169" s="3"/>
      <c r="I169" s="3"/>
      <c r="J169" s="3"/>
      <c r="L169" s="3"/>
    </row>
    <row r="170" spans="2:12" ht="15">
      <c r="B170" s="3"/>
      <c r="C170" s="3"/>
      <c r="D170" s="3"/>
      <c r="E170" s="3"/>
      <c r="F170" s="3"/>
      <c r="G170" s="3"/>
      <c r="H170" s="3"/>
      <c r="I170" s="3"/>
      <c r="J170" s="3"/>
      <c r="L170" s="3"/>
    </row>
    <row r="171" spans="2:12" ht="15">
      <c r="B171" s="3"/>
      <c r="C171" s="3"/>
      <c r="D171" s="3"/>
      <c r="E171" s="3"/>
      <c r="F171" s="3"/>
      <c r="G171" s="3"/>
      <c r="H171" s="3"/>
      <c r="I171" s="3"/>
      <c r="J171" s="3"/>
      <c r="L171" s="3"/>
    </row>
    <row r="172" spans="2:12" ht="15">
      <c r="B172" s="3"/>
      <c r="C172" s="3"/>
      <c r="D172" s="3"/>
      <c r="E172" s="3"/>
      <c r="F172" s="3"/>
      <c r="G172" s="3"/>
      <c r="H172" s="3"/>
      <c r="I172" s="3"/>
      <c r="J172" s="3"/>
      <c r="L172" s="3"/>
    </row>
    <row r="173" spans="2:12" ht="15">
      <c r="B173" s="3"/>
      <c r="C173" s="3"/>
      <c r="D173" s="3"/>
      <c r="E173" s="3"/>
      <c r="F173" s="3"/>
      <c r="G173" s="3"/>
      <c r="H173" s="3"/>
      <c r="I173" s="3"/>
      <c r="J173" s="3"/>
      <c r="L173" s="3"/>
    </row>
    <row r="174" spans="2:12" ht="15">
      <c r="B174" s="3"/>
      <c r="C174" s="3"/>
      <c r="D174" s="3"/>
      <c r="E174" s="3"/>
      <c r="F174" s="3"/>
      <c r="G174" s="3"/>
      <c r="H174" s="3"/>
      <c r="I174" s="3"/>
      <c r="J174" s="3"/>
      <c r="L174" s="3"/>
    </row>
    <row r="175" spans="2:12" ht="15">
      <c r="B175" s="3"/>
      <c r="C175" s="3"/>
      <c r="D175" s="3"/>
      <c r="E175" s="3"/>
      <c r="F175" s="3"/>
      <c r="G175" s="3"/>
      <c r="H175" s="3"/>
      <c r="I175" s="3"/>
      <c r="J175" s="3"/>
      <c r="L175" s="3"/>
    </row>
    <row r="176" spans="2:12" ht="15">
      <c r="B176" s="3"/>
      <c r="C176" s="3"/>
      <c r="D176" s="3"/>
      <c r="E176" s="3"/>
      <c r="F176" s="3"/>
      <c r="G176" s="3"/>
      <c r="H176" s="3"/>
      <c r="I176" s="3"/>
      <c r="J176" s="3"/>
      <c r="L176" s="3"/>
    </row>
    <row r="177" spans="2:12" ht="15">
      <c r="B177" s="3"/>
      <c r="C177" s="3"/>
      <c r="D177" s="3"/>
      <c r="E177" s="3"/>
      <c r="F177" s="3"/>
      <c r="G177" s="3"/>
      <c r="H177" s="3"/>
      <c r="I177" s="3"/>
      <c r="J177" s="3"/>
      <c r="L177" s="3"/>
    </row>
    <row r="178" spans="2:12" ht="15">
      <c r="B178" s="3"/>
      <c r="C178" s="3"/>
      <c r="D178" s="3"/>
      <c r="E178" s="3"/>
      <c r="F178" s="3"/>
      <c r="G178" s="3"/>
      <c r="H178" s="3"/>
      <c r="I178" s="3"/>
      <c r="J178" s="3"/>
      <c r="L178" s="3"/>
    </row>
    <row r="179" spans="2:12" ht="15">
      <c r="B179" s="3"/>
      <c r="C179" s="3"/>
      <c r="D179" s="3"/>
      <c r="E179" s="3"/>
      <c r="F179" s="3"/>
      <c r="G179" s="3"/>
      <c r="H179" s="3"/>
      <c r="I179" s="3"/>
      <c r="J179" s="3"/>
      <c r="L179" s="3"/>
    </row>
    <row r="180" spans="2:12" ht="15">
      <c r="B180" s="3"/>
      <c r="C180" s="3"/>
      <c r="D180" s="3"/>
      <c r="E180" s="3"/>
      <c r="F180" s="3"/>
      <c r="G180" s="3"/>
      <c r="H180" s="3"/>
      <c r="I180" s="3"/>
      <c r="J180" s="3"/>
      <c r="L180" s="3"/>
    </row>
    <row r="181" spans="2:12" ht="15">
      <c r="B181" s="3"/>
      <c r="C181" s="3"/>
      <c r="D181" s="3"/>
      <c r="E181" s="3"/>
      <c r="F181" s="3"/>
      <c r="G181" s="3"/>
      <c r="H181" s="3"/>
      <c r="I181" s="3"/>
      <c r="J181" s="3"/>
      <c r="L181" s="3"/>
    </row>
    <row r="182" spans="2:12" ht="15">
      <c r="B182" s="3"/>
      <c r="C182" s="3"/>
      <c r="D182" s="3"/>
      <c r="E182" s="3"/>
      <c r="F182" s="3"/>
      <c r="G182" s="3"/>
      <c r="H182" s="3"/>
      <c r="I182" s="3"/>
      <c r="J182" s="3"/>
      <c r="L182" s="3"/>
    </row>
    <row r="183" spans="2:12" ht="15">
      <c r="B183" s="3"/>
      <c r="C183" s="3"/>
      <c r="D183" s="3"/>
      <c r="E183" s="3"/>
      <c r="F183" s="3"/>
      <c r="G183" s="3"/>
      <c r="H183" s="3"/>
      <c r="I183" s="3"/>
      <c r="J183" s="3"/>
      <c r="L183" s="3"/>
    </row>
    <row r="184" spans="2:12" ht="15">
      <c r="B184" s="3"/>
      <c r="C184" s="3"/>
      <c r="D184" s="3"/>
      <c r="E184" s="3"/>
      <c r="F184" s="3"/>
      <c r="G184" s="3"/>
      <c r="H184" s="3"/>
      <c r="I184" s="3"/>
      <c r="J184" s="3"/>
      <c r="L184" s="3"/>
    </row>
    <row r="185" spans="2:12" ht="15">
      <c r="B185" s="3"/>
      <c r="C185" s="3"/>
      <c r="D185" s="3"/>
      <c r="E185" s="3"/>
      <c r="F185" s="3"/>
      <c r="G185" s="3"/>
      <c r="H185" s="3"/>
      <c r="I185" s="3"/>
      <c r="J185" s="3"/>
      <c r="L185" s="3"/>
    </row>
    <row r="186" spans="2:12" ht="15">
      <c r="B186" s="3"/>
      <c r="C186" s="3"/>
      <c r="D186" s="3"/>
      <c r="E186" s="3"/>
      <c r="F186" s="3"/>
      <c r="G186" s="3"/>
      <c r="H186" s="3"/>
      <c r="I186" s="3"/>
      <c r="J186" s="3"/>
      <c r="L186" s="3"/>
    </row>
    <row r="187" spans="2:12" ht="15">
      <c r="B187" s="3"/>
      <c r="C187" s="3"/>
      <c r="D187" s="3"/>
      <c r="E187" s="3"/>
      <c r="F187" s="3"/>
      <c r="G187" s="3"/>
      <c r="H187" s="3"/>
      <c r="I187" s="3"/>
      <c r="J187" s="3"/>
      <c r="L187" s="3"/>
    </row>
    <row r="188" spans="2:12" ht="15">
      <c r="B188" s="3"/>
      <c r="C188" s="3"/>
      <c r="D188" s="3"/>
      <c r="E188" s="3"/>
      <c r="F188" s="3"/>
      <c r="G188" s="3"/>
      <c r="H188" s="3"/>
      <c r="I188" s="3"/>
      <c r="J188" s="3"/>
      <c r="L188" s="3"/>
    </row>
    <row r="189" spans="2:12" ht="15">
      <c r="B189" s="3"/>
      <c r="C189" s="3"/>
      <c r="D189" s="3"/>
      <c r="E189" s="3"/>
      <c r="F189" s="3"/>
      <c r="G189" s="3"/>
      <c r="H189" s="3"/>
      <c r="I189" s="3"/>
      <c r="J189" s="3"/>
      <c r="L189" s="3"/>
    </row>
    <row r="190" spans="2:12" ht="15">
      <c r="B190" s="3"/>
      <c r="C190" s="3"/>
      <c r="D190" s="3"/>
      <c r="E190" s="3"/>
      <c r="F190" s="3"/>
      <c r="G190" s="3"/>
      <c r="H190" s="3"/>
      <c r="I190" s="3"/>
      <c r="J190" s="3"/>
      <c r="L190" s="3"/>
    </row>
    <row r="191" spans="2:12" ht="15">
      <c r="B191" s="3"/>
      <c r="C191" s="3"/>
      <c r="D191" s="3"/>
      <c r="E191" s="3"/>
      <c r="F191" s="3"/>
      <c r="G191" s="3"/>
      <c r="H191" s="3"/>
      <c r="I191" s="3"/>
      <c r="J191" s="3"/>
      <c r="L191" s="3"/>
    </row>
    <row r="192" spans="2:12" ht="15">
      <c r="B192" s="3"/>
      <c r="C192" s="3"/>
      <c r="D192" s="3"/>
      <c r="E192" s="3"/>
      <c r="F192" s="3"/>
      <c r="G192" s="3"/>
      <c r="H192" s="3"/>
      <c r="I192" s="3"/>
      <c r="J192" s="3"/>
      <c r="L192" s="3"/>
    </row>
    <row r="193" spans="2:12" ht="15">
      <c r="B193" s="3"/>
      <c r="C193" s="3"/>
      <c r="D193" s="3"/>
      <c r="E193" s="3"/>
      <c r="F193" s="3"/>
      <c r="G193" s="3"/>
      <c r="H193" s="3"/>
      <c r="I193" s="3"/>
      <c r="J193" s="3"/>
      <c r="L193" s="3"/>
    </row>
    <row r="194" spans="2:12" ht="15">
      <c r="B194" s="3"/>
      <c r="C194" s="3"/>
      <c r="D194" s="3"/>
      <c r="E194" s="3"/>
      <c r="F194" s="3"/>
      <c r="G194" s="3"/>
      <c r="H194" s="3"/>
      <c r="I194" s="3"/>
      <c r="J194" s="3"/>
      <c r="L194" s="3"/>
    </row>
    <row r="195" spans="2:12" ht="15">
      <c r="B195" s="3"/>
      <c r="C195" s="3"/>
      <c r="D195" s="3"/>
      <c r="E195" s="3"/>
      <c r="F195" s="3"/>
      <c r="G195" s="3"/>
      <c r="H195" s="3"/>
      <c r="I195" s="3"/>
      <c r="J195" s="3"/>
      <c r="L195" s="3"/>
    </row>
    <row r="196" spans="2:12" ht="15">
      <c r="B196" s="3"/>
      <c r="C196" s="3"/>
      <c r="D196" s="3"/>
      <c r="E196" s="3"/>
      <c r="F196" s="3"/>
      <c r="G196" s="3"/>
      <c r="H196" s="3"/>
      <c r="I196" s="3"/>
      <c r="J196" s="3"/>
      <c r="L196" s="3"/>
    </row>
    <row r="197" spans="2:12" ht="15">
      <c r="B197" s="3"/>
      <c r="C197" s="3"/>
      <c r="D197" s="3"/>
      <c r="E197" s="3"/>
      <c r="F197" s="3"/>
      <c r="G197" s="3"/>
      <c r="H197" s="3"/>
      <c r="I197" s="3"/>
      <c r="J197" s="3"/>
      <c r="L197" s="3"/>
    </row>
    <row r="198" spans="2:12" ht="15">
      <c r="B198" s="3"/>
      <c r="C198" s="3"/>
      <c r="D198" s="3"/>
      <c r="E198" s="3"/>
      <c r="F198" s="3"/>
      <c r="G198" s="3"/>
      <c r="H198" s="3"/>
      <c r="I198" s="3"/>
      <c r="J198" s="3"/>
      <c r="L198" s="3"/>
    </row>
    <row r="199" spans="2:12" ht="15">
      <c r="B199" s="3"/>
      <c r="C199" s="3"/>
      <c r="D199" s="3"/>
      <c r="E199" s="3"/>
      <c r="F199" s="3"/>
      <c r="G199" s="3"/>
      <c r="H199" s="3"/>
      <c r="I199" s="3"/>
      <c r="J199" s="3"/>
      <c r="L199" s="3"/>
    </row>
    <row r="200" spans="2:12" ht="15">
      <c r="B200" s="3"/>
      <c r="C200" s="3"/>
      <c r="D200" s="3"/>
      <c r="E200" s="3"/>
      <c r="F200" s="3"/>
      <c r="G200" s="3"/>
      <c r="H200" s="3"/>
      <c r="I200" s="3"/>
      <c r="J200" s="3"/>
      <c r="L200" s="3"/>
    </row>
    <row r="201" spans="2:12" ht="15">
      <c r="B201" s="3"/>
      <c r="C201" s="3"/>
      <c r="D201" s="3"/>
      <c r="E201" s="3"/>
      <c r="F201" s="3"/>
      <c r="G201" s="3"/>
      <c r="H201" s="3"/>
      <c r="I201" s="3"/>
      <c r="J201" s="3"/>
      <c r="L201" s="3"/>
    </row>
    <row r="202" spans="2:12" ht="15">
      <c r="B202" s="3"/>
      <c r="C202" s="3"/>
      <c r="D202" s="3"/>
      <c r="E202" s="3"/>
      <c r="F202" s="3"/>
      <c r="G202" s="3"/>
      <c r="H202" s="3"/>
      <c r="I202" s="3"/>
      <c r="J202" s="3"/>
      <c r="L202" s="3"/>
    </row>
    <row r="203" spans="2:12" ht="15">
      <c r="B203" s="3"/>
      <c r="C203" s="3"/>
      <c r="D203" s="3"/>
      <c r="E203" s="3"/>
      <c r="F203" s="3"/>
      <c r="G203" s="3"/>
      <c r="H203" s="3"/>
      <c r="I203" s="3"/>
      <c r="J203" s="3"/>
      <c r="L203" s="3"/>
    </row>
    <row r="204" spans="2:12" ht="15">
      <c r="B204" s="3"/>
      <c r="C204" s="3"/>
      <c r="D204" s="3"/>
      <c r="E204" s="3"/>
      <c r="F204" s="3"/>
      <c r="G204" s="3"/>
      <c r="H204" s="3"/>
      <c r="I204" s="3"/>
      <c r="J204" s="3"/>
      <c r="L204" s="3"/>
    </row>
    <row r="205" spans="2:12" ht="15">
      <c r="B205" s="3"/>
      <c r="C205" s="3"/>
      <c r="D205" s="3"/>
      <c r="E205" s="3"/>
      <c r="F205" s="3"/>
      <c r="G205" s="3"/>
      <c r="H205" s="3"/>
      <c r="I205" s="3"/>
      <c r="J205" s="3"/>
      <c r="L205" s="3"/>
    </row>
    <row r="206" spans="2:12" ht="15">
      <c r="B206" s="3"/>
      <c r="C206" s="3"/>
      <c r="D206" s="3"/>
      <c r="E206" s="3"/>
      <c r="F206" s="3"/>
      <c r="G206" s="3"/>
      <c r="H206" s="3"/>
      <c r="I206" s="3"/>
      <c r="J206" s="3"/>
      <c r="L206" s="3"/>
    </row>
    <row r="207" spans="2:12" ht="15">
      <c r="B207" s="3"/>
      <c r="C207" s="3"/>
      <c r="D207" s="3"/>
      <c r="E207" s="3"/>
      <c r="F207" s="3"/>
      <c r="G207" s="3"/>
      <c r="H207" s="3"/>
      <c r="I207" s="3"/>
      <c r="J207" s="3"/>
      <c r="L207" s="3"/>
    </row>
    <row r="208" spans="2:12" ht="15">
      <c r="B208" s="3"/>
      <c r="C208" s="3"/>
      <c r="D208" s="3"/>
      <c r="E208" s="3"/>
      <c r="F208" s="3"/>
      <c r="G208" s="3"/>
      <c r="H208" s="3"/>
      <c r="I208" s="3"/>
      <c r="J208" s="3"/>
      <c r="L208" s="3"/>
    </row>
    <row r="209" spans="2:12" ht="15">
      <c r="B209" s="3"/>
      <c r="C209" s="3"/>
      <c r="D209" s="3"/>
      <c r="E209" s="3"/>
      <c r="F209" s="3"/>
      <c r="G209" s="3"/>
      <c r="H209" s="3"/>
      <c r="I209" s="3"/>
      <c r="J209" s="3"/>
      <c r="L209" s="3"/>
    </row>
    <row r="210" spans="2:12" ht="15">
      <c r="B210" s="3"/>
      <c r="C210" s="3"/>
      <c r="D210" s="3"/>
      <c r="E210" s="3"/>
      <c r="F210" s="3"/>
      <c r="G210" s="3"/>
      <c r="H210" s="3"/>
      <c r="I210" s="3"/>
      <c r="J210" s="3"/>
      <c r="L210" s="3"/>
    </row>
    <row r="211" spans="2:12" ht="15">
      <c r="B211" s="3"/>
      <c r="C211" s="3"/>
      <c r="D211" s="3"/>
      <c r="E211" s="3"/>
      <c r="F211" s="3"/>
      <c r="G211" s="3"/>
      <c r="H211" s="3"/>
      <c r="I211" s="3"/>
      <c r="J211" s="3"/>
      <c r="L211" s="3"/>
    </row>
    <row r="212" spans="2:12" ht="15">
      <c r="B212" s="3"/>
      <c r="C212" s="3"/>
      <c r="D212" s="3"/>
      <c r="E212" s="3"/>
      <c r="F212" s="3"/>
      <c r="G212" s="3"/>
      <c r="H212" s="3"/>
      <c r="I212" s="3"/>
      <c r="J212" s="3"/>
      <c r="L212" s="3"/>
    </row>
    <row r="213" spans="2:12" ht="15">
      <c r="B213" s="3"/>
      <c r="C213" s="3"/>
      <c r="D213" s="3"/>
      <c r="E213" s="3"/>
      <c r="F213" s="3"/>
      <c r="G213" s="3"/>
      <c r="H213" s="3"/>
      <c r="I213" s="3"/>
      <c r="J213" s="3"/>
      <c r="L213" s="3"/>
    </row>
    <row r="214" spans="2:12" ht="15">
      <c r="B214" s="3"/>
      <c r="C214" s="3"/>
      <c r="D214" s="3"/>
      <c r="E214" s="3"/>
      <c r="F214" s="3"/>
      <c r="G214" s="3"/>
      <c r="H214" s="3"/>
      <c r="I214" s="3"/>
      <c r="J214" s="3"/>
      <c r="L214" s="3"/>
    </row>
    <row r="215" spans="2:12" ht="15">
      <c r="B215" s="3"/>
      <c r="C215" s="3"/>
      <c r="D215" s="3"/>
      <c r="E215" s="3"/>
      <c r="F215" s="3"/>
      <c r="G215" s="3"/>
      <c r="H215" s="3"/>
      <c r="I215" s="3"/>
      <c r="J215" s="3"/>
      <c r="L215" s="3"/>
    </row>
    <row r="216" spans="2:12" ht="15">
      <c r="B216" s="3"/>
      <c r="C216" s="3"/>
      <c r="D216" s="3"/>
      <c r="E216" s="3"/>
      <c r="F216" s="3"/>
      <c r="G216" s="3"/>
      <c r="H216" s="3"/>
      <c r="I216" s="3"/>
      <c r="J216" s="3"/>
      <c r="L216" s="3"/>
    </row>
    <row r="217" spans="2:12" ht="15">
      <c r="B217" s="3"/>
      <c r="C217" s="3"/>
      <c r="D217" s="3"/>
      <c r="E217" s="3"/>
      <c r="F217" s="3"/>
      <c r="G217" s="3"/>
      <c r="H217" s="3"/>
      <c r="I217" s="3"/>
      <c r="J217" s="3"/>
      <c r="L217" s="3"/>
    </row>
    <row r="218" spans="2:12" ht="15">
      <c r="B218" s="3"/>
      <c r="C218" s="3"/>
      <c r="D218" s="3"/>
      <c r="E218" s="3"/>
      <c r="F218" s="3"/>
      <c r="G218" s="3"/>
      <c r="H218" s="3"/>
      <c r="I218" s="3"/>
      <c r="J218" s="3"/>
      <c r="L218" s="3"/>
    </row>
    <row r="219" spans="2:12" ht="15">
      <c r="B219" s="3"/>
      <c r="C219" s="3"/>
      <c r="D219" s="3"/>
      <c r="E219" s="3"/>
      <c r="F219" s="3"/>
      <c r="G219" s="3"/>
      <c r="H219" s="3"/>
      <c r="I219" s="3"/>
      <c r="J219" s="3"/>
      <c r="L219" s="3"/>
    </row>
    <row r="220" spans="2:12" ht="15">
      <c r="B220" s="3"/>
      <c r="C220" s="3"/>
      <c r="D220" s="3"/>
      <c r="E220" s="3"/>
      <c r="F220" s="3"/>
      <c r="G220" s="3"/>
      <c r="H220" s="3"/>
      <c r="I220" s="3"/>
      <c r="J220" s="3"/>
      <c r="L220" s="3"/>
    </row>
    <row r="221" spans="2:12" ht="15">
      <c r="B221" s="3"/>
      <c r="C221" s="3"/>
      <c r="D221" s="3"/>
      <c r="E221" s="3"/>
      <c r="F221" s="3"/>
      <c r="G221" s="3"/>
      <c r="H221" s="3"/>
      <c r="I221" s="3"/>
      <c r="J221" s="3"/>
      <c r="L221" s="3"/>
    </row>
    <row r="222" spans="2:12" ht="15">
      <c r="B222" s="3"/>
      <c r="C222" s="3"/>
      <c r="D222" s="3"/>
      <c r="E222" s="3"/>
      <c r="F222" s="3"/>
      <c r="G222" s="3"/>
      <c r="H222" s="3"/>
      <c r="I222" s="3"/>
      <c r="J222" s="3"/>
      <c r="L222" s="3"/>
    </row>
    <row r="223" spans="2:12" ht="15">
      <c r="B223" s="3"/>
      <c r="C223" s="3"/>
      <c r="D223" s="3"/>
      <c r="E223" s="3"/>
      <c r="F223" s="3"/>
      <c r="G223" s="3"/>
      <c r="H223" s="3"/>
      <c r="I223" s="3"/>
      <c r="J223" s="3"/>
      <c r="L223" s="3"/>
    </row>
    <row r="224" spans="2:12" ht="15">
      <c r="B224" s="3"/>
      <c r="C224" s="3"/>
      <c r="D224" s="3"/>
      <c r="E224" s="3"/>
      <c r="F224" s="3"/>
      <c r="G224" s="3"/>
      <c r="H224" s="3"/>
      <c r="I224" s="3"/>
      <c r="J224" s="3"/>
      <c r="L224" s="3"/>
    </row>
    <row r="225" spans="2:12" ht="15">
      <c r="B225" s="3"/>
      <c r="C225" s="3"/>
      <c r="D225" s="3"/>
      <c r="E225" s="3"/>
      <c r="F225" s="3"/>
      <c r="G225" s="3"/>
      <c r="H225" s="3"/>
      <c r="I225" s="3"/>
      <c r="J225" s="3"/>
      <c r="L225" s="3"/>
    </row>
    <row r="226" spans="2:12" ht="15">
      <c r="B226" s="3"/>
      <c r="C226" s="3"/>
      <c r="D226" s="3"/>
      <c r="E226" s="3"/>
      <c r="F226" s="3"/>
      <c r="G226" s="3"/>
      <c r="H226" s="3"/>
      <c r="I226" s="3"/>
      <c r="J226" s="3"/>
      <c r="L226" s="3"/>
    </row>
    <row r="227" spans="2:12" ht="15">
      <c r="B227" s="3"/>
      <c r="C227" s="3"/>
      <c r="D227" s="3"/>
      <c r="E227" s="3"/>
      <c r="F227" s="3"/>
      <c r="G227" s="3"/>
      <c r="H227" s="3"/>
      <c r="I227" s="3"/>
      <c r="J227" s="3"/>
      <c r="L227" s="3"/>
    </row>
    <row r="228" spans="2:12" ht="15">
      <c r="B228" s="3"/>
      <c r="C228" s="3"/>
      <c r="D228" s="3"/>
      <c r="E228" s="3"/>
      <c r="F228" s="3"/>
      <c r="G228" s="3"/>
      <c r="H228" s="3"/>
      <c r="I228" s="3"/>
      <c r="J228" s="3"/>
      <c r="L228" s="3"/>
    </row>
    <row r="229" spans="2:12" ht="15">
      <c r="B229" s="3"/>
      <c r="C229" s="3"/>
      <c r="D229" s="3"/>
      <c r="E229" s="3"/>
      <c r="F229" s="3"/>
      <c r="G229" s="3"/>
      <c r="H229" s="3"/>
      <c r="I229" s="3"/>
      <c r="J229" s="3"/>
      <c r="L229" s="3"/>
    </row>
    <row r="230" spans="2:12" ht="15">
      <c r="B230" s="3"/>
      <c r="C230" s="3"/>
      <c r="D230" s="3"/>
      <c r="E230" s="3"/>
      <c r="F230" s="3"/>
      <c r="G230" s="3"/>
      <c r="H230" s="3"/>
      <c r="I230" s="3"/>
      <c r="J230" s="3"/>
      <c r="L230" s="3"/>
    </row>
    <row r="231" spans="2:12" ht="15">
      <c r="B231" s="3"/>
      <c r="C231" s="3"/>
      <c r="D231" s="3"/>
      <c r="E231" s="3"/>
      <c r="F231" s="3"/>
      <c r="G231" s="3"/>
      <c r="H231" s="3"/>
      <c r="I231" s="3"/>
      <c r="J231" s="3"/>
      <c r="L231" s="3"/>
    </row>
    <row r="232" spans="2:12" ht="15">
      <c r="B232" s="3"/>
      <c r="C232" s="3"/>
      <c r="D232" s="3"/>
      <c r="E232" s="3"/>
      <c r="F232" s="3"/>
      <c r="G232" s="3"/>
      <c r="H232" s="3"/>
      <c r="I232" s="3"/>
      <c r="J232" s="3"/>
      <c r="L232" s="3"/>
    </row>
    <row r="233" spans="2:12" ht="15">
      <c r="B233" s="3"/>
      <c r="C233" s="3"/>
      <c r="D233" s="3"/>
      <c r="E233" s="3"/>
      <c r="F233" s="3"/>
      <c r="G233" s="3"/>
      <c r="H233" s="3"/>
      <c r="I233" s="3"/>
      <c r="J233" s="3"/>
      <c r="L233" s="3"/>
    </row>
    <row r="234" spans="2:12" ht="15">
      <c r="B234" s="3"/>
      <c r="C234" s="3"/>
      <c r="D234" s="3"/>
      <c r="E234" s="3"/>
      <c r="F234" s="3"/>
      <c r="G234" s="3"/>
      <c r="H234" s="3"/>
      <c r="I234" s="3"/>
      <c r="J234" s="3"/>
      <c r="L234" s="3"/>
    </row>
    <row r="235" spans="2:12" ht="15">
      <c r="B235" s="3"/>
      <c r="C235" s="3"/>
      <c r="D235" s="3"/>
      <c r="E235" s="3"/>
      <c r="F235" s="3"/>
      <c r="G235" s="3"/>
      <c r="H235" s="3"/>
      <c r="I235" s="3"/>
      <c r="J235" s="3"/>
      <c r="L235" s="3"/>
    </row>
    <row r="236" spans="2:12" ht="15">
      <c r="B236" s="3"/>
      <c r="C236" s="3"/>
      <c r="D236" s="3"/>
      <c r="E236" s="3"/>
      <c r="F236" s="3"/>
      <c r="G236" s="3"/>
      <c r="H236" s="3"/>
      <c r="I236" s="3"/>
      <c r="J236" s="3"/>
      <c r="L236" s="3"/>
    </row>
    <row r="237" spans="2:12" ht="15">
      <c r="B237" s="3"/>
      <c r="C237" s="3"/>
      <c r="D237" s="3"/>
      <c r="E237" s="3"/>
      <c r="F237" s="3"/>
      <c r="G237" s="3"/>
      <c r="H237" s="3"/>
      <c r="I237" s="3"/>
      <c r="J237" s="3"/>
      <c r="L237" s="3"/>
    </row>
    <row r="238" spans="2:12" ht="15">
      <c r="B238" s="3"/>
      <c r="C238" s="3"/>
      <c r="D238" s="3"/>
      <c r="E238" s="3"/>
      <c r="F238" s="3"/>
      <c r="G238" s="3"/>
      <c r="H238" s="3"/>
      <c r="I238" s="3"/>
      <c r="J238" s="3"/>
      <c r="L238" s="3"/>
    </row>
    <row r="239" spans="2:12" ht="15">
      <c r="B239" s="3"/>
      <c r="C239" s="3"/>
      <c r="D239" s="3"/>
      <c r="E239" s="3"/>
      <c r="F239" s="3"/>
      <c r="G239" s="3"/>
      <c r="H239" s="3"/>
      <c r="I239" s="3"/>
      <c r="J239" s="3"/>
      <c r="L239" s="3"/>
    </row>
    <row r="240" spans="2:12" ht="15">
      <c r="B240" s="3"/>
      <c r="C240" s="3"/>
      <c r="D240" s="3"/>
      <c r="E240" s="3"/>
      <c r="F240" s="3"/>
      <c r="G240" s="3"/>
      <c r="H240" s="3"/>
      <c r="I240" s="3"/>
      <c r="J240" s="3"/>
      <c r="L240" s="3"/>
    </row>
    <row r="241" spans="2:12" ht="15">
      <c r="B241" s="3"/>
      <c r="C241" s="3"/>
      <c r="D241" s="3"/>
      <c r="E241" s="3"/>
      <c r="F241" s="3"/>
      <c r="G241" s="3"/>
      <c r="H241" s="3"/>
      <c r="I241" s="3"/>
      <c r="J241" s="3"/>
      <c r="L241" s="3"/>
    </row>
    <row r="242" spans="2:12" ht="15">
      <c r="B242" s="3"/>
      <c r="C242" s="3"/>
      <c r="D242" s="3"/>
      <c r="E242" s="3"/>
      <c r="F242" s="3"/>
      <c r="G242" s="3"/>
      <c r="H242" s="3"/>
      <c r="I242" s="3"/>
      <c r="J242" s="3"/>
      <c r="L242" s="3"/>
    </row>
    <row r="243" spans="2:12" ht="15">
      <c r="B243" s="3"/>
      <c r="C243" s="3"/>
      <c r="D243" s="3"/>
      <c r="E243" s="3"/>
      <c r="F243" s="3"/>
      <c r="G243" s="3"/>
      <c r="H243" s="3"/>
      <c r="I243" s="3"/>
      <c r="J243" s="3"/>
      <c r="L243" s="3"/>
    </row>
    <row r="244" spans="2:12" ht="15">
      <c r="B244" s="3"/>
      <c r="C244" s="3"/>
      <c r="D244" s="3"/>
      <c r="E244" s="3"/>
      <c r="F244" s="3"/>
      <c r="G244" s="3"/>
      <c r="H244" s="3"/>
      <c r="I244" s="3"/>
      <c r="J244" s="3"/>
      <c r="L244" s="3"/>
    </row>
    <row r="245" spans="2:12" ht="15">
      <c r="B245" s="3"/>
      <c r="C245" s="3"/>
      <c r="D245" s="3"/>
      <c r="E245" s="3"/>
      <c r="F245" s="3"/>
      <c r="G245" s="3"/>
      <c r="H245" s="3"/>
      <c r="I245" s="3"/>
      <c r="J245" s="3"/>
      <c r="L245" s="3"/>
    </row>
    <row r="246" spans="2:12" ht="15">
      <c r="B246" s="3"/>
      <c r="C246" s="3"/>
      <c r="D246" s="3"/>
      <c r="E246" s="3"/>
      <c r="F246" s="3"/>
      <c r="G246" s="3"/>
      <c r="H246" s="3"/>
      <c r="I246" s="3"/>
      <c r="J246" s="3"/>
      <c r="L246" s="3"/>
    </row>
    <row r="247" spans="2:12" ht="15">
      <c r="B247" s="3"/>
      <c r="C247" s="3"/>
      <c r="D247" s="3"/>
      <c r="E247" s="3"/>
      <c r="F247" s="3"/>
      <c r="G247" s="3"/>
      <c r="H247" s="3"/>
      <c r="I247" s="3"/>
      <c r="J247" s="3"/>
      <c r="L247" s="3"/>
    </row>
    <row r="248" spans="2:12" ht="15">
      <c r="B248" s="3"/>
      <c r="C248" s="3"/>
      <c r="D248" s="3"/>
      <c r="E248" s="3"/>
      <c r="F248" s="3"/>
      <c r="G248" s="3"/>
      <c r="H248" s="3"/>
      <c r="I248" s="3"/>
      <c r="J248" s="3"/>
      <c r="L248" s="3"/>
    </row>
    <row r="249" spans="2:12" ht="15">
      <c r="B249" s="3"/>
      <c r="C249" s="3"/>
      <c r="D249" s="3"/>
      <c r="E249" s="3"/>
      <c r="F249" s="3"/>
      <c r="G249" s="3"/>
      <c r="H249" s="3"/>
      <c r="I249" s="3"/>
      <c r="J249" s="3"/>
      <c r="L249" s="3"/>
    </row>
    <row r="250" spans="2:12" ht="15">
      <c r="B250" s="3"/>
      <c r="C250" s="3"/>
      <c r="D250" s="3"/>
      <c r="E250" s="3"/>
      <c r="F250" s="3"/>
      <c r="G250" s="3"/>
      <c r="H250" s="3"/>
      <c r="I250" s="3"/>
      <c r="J250" s="3"/>
      <c r="L250" s="3"/>
    </row>
    <row r="251" spans="2:12" ht="15">
      <c r="B251" s="3"/>
      <c r="C251" s="3"/>
      <c r="D251" s="3"/>
      <c r="E251" s="3"/>
      <c r="F251" s="3"/>
      <c r="G251" s="3"/>
      <c r="H251" s="3"/>
      <c r="I251" s="3"/>
      <c r="J251" s="3"/>
      <c r="L251" s="3"/>
    </row>
    <row r="252" spans="2:12" ht="15">
      <c r="B252" s="3"/>
      <c r="C252" s="3"/>
      <c r="D252" s="3"/>
      <c r="E252" s="3"/>
      <c r="F252" s="3"/>
      <c r="G252" s="3"/>
      <c r="H252" s="3"/>
      <c r="I252" s="3"/>
      <c r="J252" s="3"/>
      <c r="L252" s="3"/>
    </row>
    <row r="253" spans="2:12" ht="15">
      <c r="B253" s="3"/>
      <c r="C253" s="3"/>
      <c r="D253" s="3"/>
      <c r="E253" s="3"/>
      <c r="F253" s="3"/>
      <c r="G253" s="3"/>
      <c r="H253" s="3"/>
      <c r="I253" s="3"/>
      <c r="J253" s="3"/>
      <c r="L253" s="3"/>
    </row>
    <row r="254" spans="2:12" ht="15">
      <c r="B254" s="3"/>
      <c r="C254" s="3"/>
      <c r="D254" s="3"/>
      <c r="E254" s="3"/>
      <c r="F254" s="3"/>
      <c r="G254" s="3"/>
      <c r="H254" s="3"/>
      <c r="I254" s="3"/>
      <c r="J254" s="3"/>
      <c r="L254" s="3"/>
    </row>
    <row r="255" spans="2:12" ht="15">
      <c r="B255" s="3"/>
      <c r="C255" s="3"/>
      <c r="D255" s="3"/>
      <c r="E255" s="3"/>
      <c r="F255" s="3"/>
      <c r="G255" s="3"/>
      <c r="H255" s="3"/>
      <c r="I255" s="3"/>
      <c r="J255" s="3"/>
      <c r="L255" s="3"/>
    </row>
    <row r="256" spans="2:12" ht="15">
      <c r="B256" s="3"/>
      <c r="C256" s="3"/>
      <c r="D256" s="3"/>
      <c r="E256" s="3"/>
      <c r="F256" s="3"/>
      <c r="G256" s="3"/>
      <c r="H256" s="3"/>
      <c r="I256" s="3"/>
      <c r="J256" s="3"/>
      <c r="L256" s="3"/>
    </row>
    <row r="257" spans="2:12" ht="15">
      <c r="B257" s="3"/>
      <c r="C257" s="3"/>
      <c r="D257" s="3"/>
      <c r="E257" s="3"/>
      <c r="F257" s="3"/>
      <c r="G257" s="3"/>
      <c r="H257" s="3"/>
      <c r="I257" s="3"/>
      <c r="J257" s="3"/>
      <c r="L257" s="3"/>
    </row>
    <row r="258" spans="2:12" ht="15">
      <c r="B258" s="3"/>
      <c r="C258" s="3"/>
      <c r="D258" s="3"/>
      <c r="E258" s="3"/>
      <c r="F258" s="3"/>
      <c r="G258" s="3"/>
      <c r="H258" s="3"/>
      <c r="I258" s="3"/>
      <c r="J258" s="3"/>
      <c r="L258" s="3"/>
    </row>
    <row r="259" spans="2:12" ht="15">
      <c r="B259" s="3"/>
      <c r="C259" s="3"/>
      <c r="D259" s="3"/>
      <c r="E259" s="3"/>
      <c r="F259" s="3"/>
      <c r="G259" s="3"/>
      <c r="H259" s="3"/>
      <c r="I259" s="3"/>
      <c r="J259" s="3"/>
      <c r="L259" s="3"/>
    </row>
    <row r="260" spans="2:12" ht="15">
      <c r="B260" s="3"/>
      <c r="C260" s="3"/>
      <c r="D260" s="3"/>
      <c r="E260" s="3"/>
      <c r="F260" s="3"/>
      <c r="G260" s="3"/>
      <c r="H260" s="3"/>
      <c r="I260" s="3"/>
      <c r="J260" s="3"/>
      <c r="L260" s="3"/>
    </row>
    <row r="261" spans="2:12" ht="15">
      <c r="B261" s="3"/>
      <c r="C261" s="3"/>
      <c r="D261" s="3"/>
      <c r="E261" s="3"/>
      <c r="F261" s="3"/>
      <c r="G261" s="3"/>
      <c r="H261" s="3"/>
      <c r="I261" s="3"/>
      <c r="J261" s="3"/>
      <c r="L261" s="3"/>
    </row>
    <row r="262" spans="2:12" ht="15">
      <c r="B262" s="3"/>
      <c r="C262" s="3"/>
      <c r="D262" s="3"/>
      <c r="E262" s="3"/>
      <c r="F262" s="3"/>
      <c r="G262" s="3"/>
      <c r="H262" s="3"/>
      <c r="I262" s="3"/>
      <c r="J262" s="3"/>
      <c r="L262" s="3"/>
    </row>
    <row r="263" spans="2:12" ht="15">
      <c r="B263" s="3"/>
      <c r="C263" s="3"/>
      <c r="D263" s="3"/>
      <c r="E263" s="3"/>
      <c r="F263" s="3"/>
      <c r="G263" s="3"/>
      <c r="H263" s="3"/>
      <c r="I263" s="3"/>
      <c r="J263" s="3"/>
      <c r="L263" s="3"/>
    </row>
    <row r="264" spans="2:12" ht="15">
      <c r="B264" s="3"/>
      <c r="C264" s="3"/>
      <c r="D264" s="3"/>
      <c r="E264" s="3"/>
      <c r="F264" s="3"/>
      <c r="G264" s="3"/>
      <c r="H264" s="3"/>
      <c r="I264" s="3"/>
      <c r="J264" s="3"/>
      <c r="L264" s="3"/>
    </row>
    <row r="265" spans="2:12" ht="15">
      <c r="B265" s="3"/>
      <c r="C265" s="3"/>
      <c r="D265" s="3"/>
      <c r="E265" s="3"/>
      <c r="F265" s="3"/>
      <c r="G265" s="3"/>
      <c r="H265" s="3"/>
      <c r="I265" s="3"/>
      <c r="J265" s="3"/>
      <c r="L265" s="3"/>
    </row>
    <row r="266" spans="2:12" ht="15">
      <c r="B266" s="3"/>
      <c r="C266" s="3"/>
      <c r="D266" s="3"/>
      <c r="E266" s="3"/>
      <c r="F266" s="3"/>
      <c r="G266" s="3"/>
      <c r="H266" s="3"/>
      <c r="I266" s="3"/>
      <c r="J266" s="3"/>
      <c r="L266" s="3"/>
    </row>
    <row r="267" spans="2:12" ht="15">
      <c r="B267" s="3"/>
      <c r="C267" s="3"/>
      <c r="D267" s="3"/>
      <c r="E267" s="3"/>
      <c r="F267" s="3"/>
      <c r="G267" s="3"/>
      <c r="H267" s="3"/>
      <c r="I267" s="3"/>
      <c r="J267" s="3"/>
      <c r="L267" s="3"/>
    </row>
    <row r="268" spans="2:12" ht="15">
      <c r="B268" s="3"/>
      <c r="C268" s="3"/>
      <c r="D268" s="3"/>
      <c r="E268" s="3"/>
      <c r="F268" s="3"/>
      <c r="G268" s="3"/>
      <c r="H268" s="3"/>
      <c r="I268" s="3"/>
      <c r="J268" s="3"/>
      <c r="L268" s="3"/>
    </row>
    <row r="269" spans="2:12" ht="15">
      <c r="B269" s="3"/>
      <c r="C269" s="3"/>
      <c r="D269" s="3"/>
      <c r="E269" s="3"/>
      <c r="F269" s="3"/>
      <c r="G269" s="3"/>
      <c r="H269" s="3"/>
      <c r="I269" s="3"/>
      <c r="J269" s="3"/>
      <c r="L269" s="3"/>
    </row>
    <row r="270" spans="2:12" ht="15">
      <c r="B270" s="3"/>
      <c r="C270" s="3"/>
      <c r="D270" s="3"/>
      <c r="E270" s="3"/>
      <c r="F270" s="3"/>
      <c r="G270" s="3"/>
      <c r="H270" s="3"/>
      <c r="I270" s="3"/>
      <c r="J270" s="3"/>
      <c r="L270" s="3"/>
    </row>
    <row r="271" spans="2:12" ht="15">
      <c r="B271" s="3"/>
      <c r="C271" s="3"/>
      <c r="D271" s="3"/>
      <c r="E271" s="3"/>
      <c r="F271" s="3"/>
      <c r="G271" s="3"/>
      <c r="H271" s="3"/>
      <c r="I271" s="3"/>
      <c r="J271" s="3"/>
      <c r="L271" s="3"/>
    </row>
    <row r="272" spans="2:12" ht="15">
      <c r="B272" s="3"/>
      <c r="C272" s="3"/>
      <c r="D272" s="3"/>
      <c r="E272" s="3"/>
      <c r="F272" s="3"/>
      <c r="G272" s="3"/>
      <c r="H272" s="3"/>
      <c r="I272" s="3"/>
      <c r="J272" s="3"/>
      <c r="L272" s="3"/>
    </row>
    <row r="273" spans="2:12" ht="15">
      <c r="B273" s="3"/>
      <c r="C273" s="3"/>
      <c r="D273" s="3"/>
      <c r="E273" s="3"/>
      <c r="F273" s="3"/>
      <c r="G273" s="3"/>
      <c r="H273" s="3"/>
      <c r="I273" s="3"/>
      <c r="J273" s="3"/>
      <c r="L273" s="3"/>
    </row>
    <row r="274" spans="2:12" ht="15">
      <c r="B274" s="3"/>
      <c r="C274" s="3"/>
      <c r="D274" s="3"/>
      <c r="E274" s="3"/>
      <c r="F274" s="3"/>
      <c r="G274" s="3"/>
      <c r="H274" s="3"/>
      <c r="I274" s="3"/>
      <c r="J274" s="3"/>
      <c r="L274" s="3"/>
    </row>
    <row r="275" spans="2:12" ht="15">
      <c r="B275" s="3"/>
      <c r="C275" s="3"/>
      <c r="D275" s="3"/>
      <c r="E275" s="3"/>
      <c r="F275" s="3"/>
      <c r="G275" s="3"/>
      <c r="H275" s="3"/>
      <c r="I275" s="3"/>
      <c r="J275" s="3"/>
      <c r="L275" s="3"/>
    </row>
    <row r="276" spans="2:12" ht="15">
      <c r="B276" s="3"/>
      <c r="C276" s="3"/>
      <c r="D276" s="3"/>
      <c r="E276" s="3"/>
      <c r="F276" s="3"/>
      <c r="G276" s="3"/>
      <c r="H276" s="3"/>
      <c r="I276" s="3"/>
      <c r="J276" s="3"/>
      <c r="L276" s="3"/>
    </row>
    <row r="277" spans="2:12" ht="15">
      <c r="B277" s="3"/>
      <c r="C277" s="3"/>
      <c r="D277" s="3"/>
      <c r="E277" s="3"/>
      <c r="F277" s="3"/>
      <c r="G277" s="3"/>
      <c r="H277" s="3"/>
      <c r="I277" s="3"/>
      <c r="J277" s="3"/>
      <c r="L277" s="3"/>
    </row>
    <row r="278" spans="2:12" ht="15">
      <c r="B278" s="3"/>
      <c r="C278" s="3"/>
      <c r="D278" s="3"/>
      <c r="E278" s="3"/>
      <c r="F278" s="3"/>
      <c r="G278" s="3"/>
      <c r="H278" s="3"/>
      <c r="I278" s="3"/>
      <c r="J278" s="3"/>
      <c r="L278" s="3"/>
    </row>
    <row r="279" spans="2:12" ht="15">
      <c r="B279" s="3"/>
      <c r="C279" s="3"/>
      <c r="D279" s="3"/>
      <c r="E279" s="3"/>
      <c r="F279" s="3"/>
      <c r="G279" s="3"/>
      <c r="H279" s="3"/>
      <c r="I279" s="3"/>
      <c r="J279" s="3"/>
      <c r="L279" s="3"/>
    </row>
    <row r="280" spans="2:12" ht="15">
      <c r="B280" s="3"/>
      <c r="C280" s="3"/>
      <c r="D280" s="3"/>
      <c r="E280" s="3"/>
      <c r="F280" s="3"/>
      <c r="G280" s="3"/>
      <c r="H280" s="3"/>
      <c r="I280" s="3"/>
      <c r="J280" s="3"/>
      <c r="L280" s="3"/>
    </row>
    <row r="281" spans="2:12" ht="15">
      <c r="B281" s="3"/>
      <c r="C281" s="3"/>
      <c r="D281" s="3"/>
      <c r="E281" s="3"/>
      <c r="F281" s="3"/>
      <c r="G281" s="3"/>
      <c r="H281" s="3"/>
      <c r="I281" s="3"/>
      <c r="J281" s="3"/>
      <c r="L281" s="3"/>
    </row>
    <row r="282" spans="2:12" ht="15">
      <c r="B282" s="3"/>
      <c r="C282" s="3"/>
      <c r="D282" s="3"/>
      <c r="E282" s="3"/>
      <c r="F282" s="3"/>
      <c r="G282" s="3"/>
      <c r="H282" s="3"/>
      <c r="I282" s="3"/>
      <c r="J282" s="3"/>
      <c r="L282" s="3"/>
    </row>
    <row r="283" spans="2:12" ht="15">
      <c r="B283" s="3"/>
      <c r="C283" s="3"/>
      <c r="D283" s="3"/>
      <c r="E283" s="3"/>
      <c r="F283" s="3"/>
      <c r="G283" s="3"/>
      <c r="H283" s="3"/>
      <c r="I283" s="3"/>
      <c r="J283" s="3"/>
      <c r="L283" s="3"/>
    </row>
    <row r="284" spans="2:12" ht="15">
      <c r="B284" s="3"/>
      <c r="C284" s="3"/>
      <c r="D284" s="3"/>
      <c r="E284" s="3"/>
      <c r="F284" s="3"/>
      <c r="G284" s="3"/>
      <c r="H284" s="3"/>
      <c r="I284" s="3"/>
      <c r="J284" s="3"/>
      <c r="L284" s="3"/>
    </row>
    <row r="285" spans="2:12" ht="15">
      <c r="B285" s="3"/>
      <c r="C285" s="3"/>
      <c r="D285" s="3"/>
      <c r="E285" s="3"/>
      <c r="F285" s="3"/>
      <c r="G285" s="3"/>
      <c r="H285" s="3"/>
      <c r="I285" s="3"/>
      <c r="J285" s="3"/>
      <c r="L285" s="3"/>
    </row>
    <row r="286" spans="2:12" ht="15">
      <c r="B286" s="3"/>
      <c r="C286" s="3"/>
      <c r="D286" s="3"/>
      <c r="E286" s="3"/>
      <c r="F286" s="3"/>
      <c r="G286" s="3"/>
      <c r="H286" s="3"/>
      <c r="I286" s="3"/>
      <c r="J286" s="3"/>
      <c r="L286" s="3"/>
    </row>
    <row r="287" spans="2:12" ht="15">
      <c r="B287" s="3"/>
      <c r="C287" s="3"/>
      <c r="D287" s="3"/>
      <c r="E287" s="3"/>
      <c r="F287" s="3"/>
      <c r="G287" s="3"/>
      <c r="H287" s="3"/>
      <c r="I287" s="3"/>
      <c r="J287" s="3"/>
      <c r="L287" s="3"/>
    </row>
    <row r="288" spans="2:12" ht="15">
      <c r="B288" s="3"/>
      <c r="C288" s="3"/>
      <c r="D288" s="3"/>
      <c r="E288" s="3"/>
      <c r="F288" s="3"/>
      <c r="G288" s="3"/>
      <c r="H288" s="3"/>
      <c r="I288" s="3"/>
      <c r="J288" s="3"/>
      <c r="L288" s="3"/>
    </row>
    <row r="289" spans="2:12" ht="15">
      <c r="B289" s="3"/>
      <c r="C289" s="3"/>
      <c r="D289" s="3"/>
      <c r="E289" s="3"/>
      <c r="F289" s="3"/>
      <c r="G289" s="3"/>
      <c r="H289" s="3"/>
      <c r="I289" s="3"/>
      <c r="J289" s="3"/>
      <c r="L289" s="3"/>
    </row>
    <row r="290" spans="2:12" ht="15">
      <c r="B290" s="3"/>
      <c r="C290" s="3"/>
      <c r="D290" s="3"/>
      <c r="E290" s="3"/>
      <c r="F290" s="3"/>
      <c r="G290" s="3"/>
      <c r="H290" s="3"/>
      <c r="I290" s="3"/>
      <c r="J290" s="3"/>
      <c r="L290" s="3"/>
    </row>
    <row r="291" spans="2:12" ht="15">
      <c r="B291" s="3"/>
      <c r="C291" s="3"/>
      <c r="D291" s="3"/>
      <c r="E291" s="3"/>
      <c r="F291" s="3"/>
      <c r="G291" s="3"/>
      <c r="H291" s="3"/>
      <c r="I291" s="3"/>
      <c r="J291" s="3"/>
      <c r="L291" s="3"/>
    </row>
    <row r="292" spans="2:12" ht="15">
      <c r="B292" s="3"/>
      <c r="C292" s="3"/>
      <c r="D292" s="3"/>
      <c r="E292" s="3"/>
      <c r="F292" s="3"/>
      <c r="G292" s="3"/>
      <c r="H292" s="3"/>
      <c r="I292" s="3"/>
      <c r="J292" s="3"/>
      <c r="L292" s="3"/>
    </row>
    <row r="293" spans="2:12" ht="15">
      <c r="B293" s="3"/>
      <c r="C293" s="3"/>
      <c r="D293" s="3"/>
      <c r="E293" s="3"/>
      <c r="F293" s="3"/>
      <c r="G293" s="3"/>
      <c r="H293" s="3"/>
      <c r="I293" s="3"/>
      <c r="J293" s="3"/>
      <c r="L293" s="3"/>
    </row>
    <row r="294" spans="2:12" ht="15">
      <c r="B294" s="3"/>
      <c r="C294" s="3"/>
      <c r="D294" s="3"/>
      <c r="E294" s="3"/>
      <c r="F294" s="3"/>
      <c r="G294" s="3"/>
      <c r="H294" s="3"/>
      <c r="I294" s="3"/>
      <c r="J294" s="3"/>
      <c r="L294" s="3"/>
    </row>
    <row r="295" spans="2:12" ht="15">
      <c r="B295" s="3"/>
      <c r="C295" s="3"/>
      <c r="D295" s="3"/>
      <c r="E295" s="3"/>
      <c r="F295" s="3"/>
      <c r="G295" s="3"/>
      <c r="H295" s="3"/>
      <c r="I295" s="3"/>
      <c r="J295" s="3"/>
      <c r="L295" s="3"/>
    </row>
    <row r="296" spans="2:12" ht="15">
      <c r="B296" s="3"/>
      <c r="C296" s="3"/>
      <c r="D296" s="3"/>
      <c r="E296" s="3"/>
      <c r="F296" s="3"/>
      <c r="G296" s="3"/>
      <c r="H296" s="3"/>
      <c r="I296" s="3"/>
      <c r="J296" s="3"/>
      <c r="L296" s="3"/>
    </row>
    <row r="297" spans="2:12" ht="15">
      <c r="B297" s="3"/>
      <c r="C297" s="3"/>
      <c r="D297" s="3"/>
      <c r="E297" s="3"/>
      <c r="F297" s="3"/>
      <c r="G297" s="3"/>
      <c r="H297" s="3"/>
      <c r="I297" s="3"/>
      <c r="J297" s="3"/>
      <c r="L297" s="3"/>
    </row>
    <row r="298" spans="2:12" ht="15">
      <c r="B298" s="3"/>
      <c r="C298" s="3"/>
      <c r="D298" s="3"/>
      <c r="E298" s="3"/>
      <c r="F298" s="3"/>
      <c r="G298" s="3"/>
      <c r="H298" s="3"/>
      <c r="I298" s="3"/>
      <c r="J298" s="3"/>
      <c r="L298" s="3"/>
    </row>
    <row r="299" spans="2:12" ht="15">
      <c r="B299" s="3"/>
      <c r="C299" s="3"/>
      <c r="D299" s="3"/>
      <c r="E299" s="3"/>
      <c r="F299" s="3"/>
      <c r="G299" s="3"/>
      <c r="H299" s="3"/>
      <c r="I299" s="3"/>
      <c r="J299" s="3"/>
      <c r="L299" s="3"/>
    </row>
    <row r="300" spans="2:12" ht="15">
      <c r="B300" s="3"/>
      <c r="C300" s="3"/>
      <c r="D300" s="3"/>
      <c r="E300" s="3"/>
      <c r="F300" s="3"/>
      <c r="G300" s="3"/>
      <c r="H300" s="3"/>
      <c r="I300" s="3"/>
      <c r="J300" s="3"/>
      <c r="L300" s="3"/>
    </row>
    <row r="301" spans="2:12" ht="15">
      <c r="B301" s="3"/>
      <c r="C301" s="3"/>
      <c r="D301" s="3"/>
      <c r="E301" s="3"/>
      <c r="F301" s="3"/>
      <c r="G301" s="3"/>
      <c r="H301" s="3"/>
      <c r="I301" s="3"/>
      <c r="J301" s="3"/>
      <c r="L301" s="3"/>
    </row>
    <row r="302" spans="2:12" ht="15">
      <c r="B302" s="3"/>
      <c r="C302" s="3"/>
      <c r="D302" s="3"/>
      <c r="E302" s="3"/>
      <c r="F302" s="3"/>
      <c r="G302" s="3"/>
      <c r="H302" s="3"/>
      <c r="I302" s="3"/>
      <c r="J302" s="3"/>
      <c r="L302" s="3"/>
    </row>
    <row r="303" spans="2:12" ht="15">
      <c r="B303" s="3"/>
      <c r="C303" s="3"/>
      <c r="D303" s="3"/>
      <c r="E303" s="3"/>
      <c r="F303" s="3"/>
      <c r="G303" s="3"/>
      <c r="H303" s="3"/>
      <c r="I303" s="3"/>
      <c r="J303" s="3"/>
      <c r="L303" s="3"/>
    </row>
    <row r="304" spans="2:12" ht="15">
      <c r="B304" s="3"/>
      <c r="C304" s="3"/>
      <c r="D304" s="3"/>
      <c r="E304" s="3"/>
      <c r="F304" s="3"/>
      <c r="G304" s="3"/>
      <c r="H304" s="3"/>
      <c r="I304" s="3"/>
      <c r="J304" s="3"/>
      <c r="L304" s="3"/>
    </row>
    <row r="305" spans="2:12" ht="15">
      <c r="B305" s="3"/>
      <c r="C305" s="3"/>
      <c r="D305" s="3"/>
      <c r="E305" s="3"/>
      <c r="F305" s="3"/>
      <c r="G305" s="3"/>
      <c r="H305" s="3"/>
      <c r="I305" s="3"/>
      <c r="J305" s="3"/>
      <c r="L305" s="3"/>
    </row>
    <row r="306" spans="2:12" ht="15">
      <c r="B306" s="3"/>
      <c r="C306" s="3"/>
      <c r="D306" s="3"/>
      <c r="E306" s="3"/>
      <c r="F306" s="3"/>
      <c r="G306" s="3"/>
      <c r="H306" s="3"/>
      <c r="I306" s="3"/>
      <c r="J306" s="3"/>
      <c r="L306" s="3"/>
    </row>
    <row r="307" spans="2:12" ht="15">
      <c r="B307" s="3"/>
      <c r="C307" s="3"/>
      <c r="D307" s="3"/>
      <c r="E307" s="3"/>
      <c r="F307" s="3"/>
      <c r="G307" s="3"/>
      <c r="H307" s="3"/>
      <c r="I307" s="3"/>
      <c r="J307" s="3"/>
      <c r="L307" s="3"/>
    </row>
    <row r="308" spans="2:12" ht="15">
      <c r="B308" s="3"/>
      <c r="C308" s="3"/>
      <c r="D308" s="3"/>
      <c r="E308" s="3"/>
      <c r="F308" s="3"/>
      <c r="G308" s="3"/>
      <c r="H308" s="3"/>
      <c r="I308" s="3"/>
      <c r="J308" s="3"/>
      <c r="L308" s="3"/>
    </row>
    <row r="309" spans="2:12" ht="15">
      <c r="B309" s="3"/>
      <c r="C309" s="3"/>
      <c r="D309" s="3"/>
      <c r="E309" s="3"/>
      <c r="F309" s="3"/>
      <c r="G309" s="3"/>
      <c r="H309" s="3"/>
      <c r="I309" s="3"/>
      <c r="J309" s="3"/>
      <c r="L309" s="3"/>
    </row>
    <row r="310" spans="2:12" ht="15">
      <c r="B310" s="3"/>
      <c r="C310" s="3"/>
      <c r="D310" s="3"/>
      <c r="E310" s="3"/>
      <c r="F310" s="3"/>
      <c r="G310" s="3"/>
      <c r="H310" s="3"/>
      <c r="I310" s="3"/>
      <c r="J310" s="3"/>
      <c r="L310" s="3"/>
    </row>
    <row r="311" spans="2:12" ht="15">
      <c r="B311" s="3"/>
      <c r="C311" s="3"/>
      <c r="D311" s="3"/>
      <c r="E311" s="3"/>
      <c r="F311" s="3"/>
      <c r="G311" s="3"/>
      <c r="H311" s="3"/>
      <c r="I311" s="3"/>
      <c r="J311" s="3"/>
      <c r="L311" s="3"/>
    </row>
    <row r="312" spans="2:12" ht="15">
      <c r="B312" s="3"/>
      <c r="C312" s="3"/>
      <c r="D312" s="3"/>
      <c r="E312" s="3"/>
      <c r="F312" s="3"/>
      <c r="G312" s="3"/>
      <c r="H312" s="3"/>
      <c r="I312" s="3"/>
      <c r="J312" s="3"/>
      <c r="L312" s="3"/>
    </row>
    <row r="313" spans="2:12" ht="15">
      <c r="B313" s="3"/>
      <c r="C313" s="3"/>
      <c r="D313" s="3"/>
      <c r="E313" s="3"/>
      <c r="F313" s="3"/>
      <c r="G313" s="3"/>
      <c r="H313" s="3"/>
      <c r="I313" s="3"/>
      <c r="J313" s="3"/>
      <c r="L313" s="3"/>
    </row>
    <row r="314" spans="2:12" ht="15">
      <c r="B314" s="3"/>
      <c r="C314" s="3"/>
      <c r="D314" s="3"/>
      <c r="E314" s="3"/>
      <c r="F314" s="3"/>
      <c r="G314" s="3"/>
      <c r="H314" s="3"/>
      <c r="I314" s="3"/>
      <c r="J314" s="3"/>
      <c r="L314" s="3"/>
    </row>
    <row r="315" spans="2:12" ht="15">
      <c r="B315" s="3"/>
      <c r="C315" s="3"/>
      <c r="D315" s="3"/>
      <c r="E315" s="3"/>
      <c r="F315" s="3"/>
      <c r="G315" s="3"/>
      <c r="H315" s="3"/>
      <c r="I315" s="3"/>
      <c r="J315" s="3"/>
      <c r="L315" s="3"/>
    </row>
    <row r="316" spans="2:12" ht="15">
      <c r="B316" s="3"/>
      <c r="C316" s="3"/>
      <c r="D316" s="3"/>
      <c r="E316" s="3"/>
      <c r="F316" s="3"/>
      <c r="G316" s="3"/>
      <c r="H316" s="3"/>
      <c r="I316" s="3"/>
      <c r="J316" s="3"/>
      <c r="L316" s="3"/>
    </row>
    <row r="317" spans="2:12" ht="15">
      <c r="B317" s="3"/>
      <c r="C317" s="3"/>
      <c r="D317" s="3"/>
      <c r="E317" s="3"/>
      <c r="F317" s="3"/>
      <c r="G317" s="3"/>
      <c r="H317" s="3"/>
      <c r="I317" s="3"/>
      <c r="J317" s="3"/>
      <c r="L317" s="3"/>
    </row>
    <row r="318" spans="2:12" ht="15">
      <c r="B318" s="3"/>
      <c r="C318" s="3"/>
      <c r="D318" s="3"/>
      <c r="E318" s="3"/>
      <c r="F318" s="3"/>
      <c r="G318" s="3"/>
      <c r="H318" s="3"/>
      <c r="I318" s="3"/>
      <c r="J318" s="3"/>
      <c r="L318" s="3"/>
    </row>
    <row r="319" spans="2:12" ht="15">
      <c r="B319" s="3"/>
      <c r="C319" s="3"/>
      <c r="D319" s="3"/>
      <c r="E319" s="3"/>
      <c r="F319" s="3"/>
      <c r="G319" s="3"/>
      <c r="H319" s="3"/>
      <c r="I319" s="3"/>
      <c r="J319" s="3"/>
      <c r="L319" s="3"/>
    </row>
    <row r="320" spans="2:12" ht="15">
      <c r="B320" s="3"/>
      <c r="C320" s="3"/>
      <c r="D320" s="3"/>
      <c r="E320" s="3"/>
      <c r="F320" s="3"/>
      <c r="G320" s="3"/>
      <c r="H320" s="3"/>
      <c r="I320" s="3"/>
      <c r="J320" s="3"/>
      <c r="L320" s="3"/>
    </row>
    <row r="321" spans="2:12" ht="15">
      <c r="B321" s="3"/>
      <c r="C321" s="3"/>
      <c r="D321" s="3"/>
      <c r="E321" s="3"/>
      <c r="F321" s="3"/>
      <c r="G321" s="3"/>
      <c r="H321" s="3"/>
      <c r="I321" s="3"/>
      <c r="J321" s="3"/>
      <c r="L321" s="3"/>
    </row>
    <row r="322" spans="2:12" ht="15">
      <c r="B322" s="3"/>
      <c r="C322" s="3"/>
      <c r="D322" s="3"/>
      <c r="E322" s="3"/>
      <c r="F322" s="3"/>
      <c r="G322" s="3"/>
      <c r="H322" s="3"/>
      <c r="I322" s="3"/>
      <c r="J322" s="3"/>
      <c r="L322" s="3"/>
    </row>
    <row r="323" spans="2:12" ht="15">
      <c r="B323" s="3"/>
      <c r="C323" s="3"/>
      <c r="D323" s="3"/>
      <c r="E323" s="3"/>
      <c r="F323" s="3"/>
      <c r="G323" s="3"/>
      <c r="H323" s="3"/>
      <c r="I323" s="3"/>
      <c r="J323" s="3"/>
      <c r="L323" s="3"/>
    </row>
    <row r="324" spans="2:12" ht="15">
      <c r="B324" s="3"/>
      <c r="C324" s="3"/>
      <c r="D324" s="3"/>
      <c r="E324" s="3"/>
      <c r="F324" s="3"/>
      <c r="G324" s="3"/>
      <c r="H324" s="3"/>
      <c r="I324" s="3"/>
      <c r="J324" s="3"/>
      <c r="L324" s="3"/>
    </row>
    <row r="325" spans="2:12" ht="15">
      <c r="B325" s="3"/>
      <c r="C325" s="3"/>
      <c r="D325" s="3"/>
      <c r="E325" s="3"/>
      <c r="F325" s="3"/>
      <c r="G325" s="3"/>
      <c r="H325" s="3"/>
      <c r="I325" s="3"/>
      <c r="J325" s="3"/>
      <c r="L325" s="3"/>
    </row>
    <row r="326" spans="2:12" ht="15">
      <c r="B326" s="3"/>
      <c r="C326" s="3"/>
      <c r="D326" s="3"/>
      <c r="E326" s="3"/>
      <c r="F326" s="3"/>
      <c r="G326" s="3"/>
      <c r="H326" s="3"/>
      <c r="I326" s="3"/>
      <c r="J326" s="3"/>
      <c r="L326" s="3"/>
    </row>
    <row r="327" spans="2:12" ht="15">
      <c r="B327" s="3"/>
      <c r="C327" s="3"/>
      <c r="D327" s="3"/>
      <c r="E327" s="3"/>
      <c r="F327" s="3"/>
      <c r="G327" s="3"/>
      <c r="H327" s="3"/>
      <c r="I327" s="3"/>
      <c r="J327" s="3"/>
      <c r="L327" s="3"/>
    </row>
    <row r="328" spans="2:12" ht="15">
      <c r="B328" s="3"/>
      <c r="C328" s="3"/>
      <c r="D328" s="3"/>
      <c r="E328" s="3"/>
      <c r="F328" s="3"/>
      <c r="G328" s="3"/>
      <c r="H328" s="3"/>
      <c r="I328" s="3"/>
      <c r="J328" s="3"/>
      <c r="L328" s="3"/>
    </row>
    <row r="329" spans="2:12" ht="15">
      <c r="B329" s="3"/>
      <c r="C329" s="3"/>
      <c r="D329" s="3"/>
      <c r="E329" s="3"/>
      <c r="F329" s="3"/>
      <c r="G329" s="3"/>
      <c r="H329" s="3"/>
      <c r="I329" s="3"/>
      <c r="J329" s="3"/>
      <c r="L329" s="3"/>
    </row>
    <row r="330" spans="2:12" ht="15">
      <c r="B330" s="3"/>
      <c r="C330" s="3"/>
      <c r="D330" s="3"/>
      <c r="E330" s="3"/>
      <c r="F330" s="3"/>
      <c r="G330" s="3"/>
      <c r="H330" s="3"/>
      <c r="I330" s="3"/>
      <c r="J330" s="3"/>
      <c r="L330" s="3"/>
    </row>
    <row r="331" spans="2:12" ht="15">
      <c r="B331" s="3"/>
      <c r="C331" s="3"/>
      <c r="D331" s="3"/>
      <c r="E331" s="3"/>
      <c r="F331" s="3"/>
      <c r="G331" s="3"/>
      <c r="H331" s="3"/>
      <c r="I331" s="3"/>
      <c r="J331" s="3"/>
      <c r="L331" s="3"/>
    </row>
    <row r="332" spans="2:12" ht="15">
      <c r="B332" s="3"/>
      <c r="C332" s="3"/>
      <c r="D332" s="3"/>
      <c r="E332" s="3"/>
      <c r="F332" s="3"/>
      <c r="G332" s="3"/>
      <c r="H332" s="3"/>
      <c r="I332" s="3"/>
      <c r="J332" s="3"/>
      <c r="L332" s="3"/>
    </row>
    <row r="333" spans="2:12" ht="15">
      <c r="B333" s="3"/>
      <c r="C333" s="3"/>
      <c r="D333" s="3"/>
      <c r="E333" s="3"/>
      <c r="F333" s="3"/>
      <c r="G333" s="3"/>
      <c r="H333" s="3"/>
      <c r="I333" s="3"/>
      <c r="J333" s="3"/>
      <c r="L333" s="3"/>
    </row>
    <row r="334" spans="2:12" ht="15">
      <c r="B334" s="3"/>
      <c r="C334" s="3"/>
      <c r="D334" s="3"/>
      <c r="E334" s="3"/>
      <c r="F334" s="3"/>
      <c r="G334" s="3"/>
      <c r="H334" s="3"/>
      <c r="I334" s="3"/>
      <c r="J334" s="3"/>
      <c r="L334" s="3"/>
    </row>
    <row r="335" spans="2:12" ht="15">
      <c r="B335" s="3"/>
      <c r="C335" s="3"/>
      <c r="D335" s="3"/>
      <c r="E335" s="3"/>
      <c r="F335" s="3"/>
      <c r="G335" s="3"/>
      <c r="H335" s="3"/>
      <c r="I335" s="3"/>
      <c r="J335" s="3"/>
      <c r="L335" s="3"/>
    </row>
    <row r="336" spans="2:12" ht="15">
      <c r="B336" s="3"/>
      <c r="C336" s="3"/>
      <c r="D336" s="3"/>
      <c r="E336" s="3"/>
      <c r="F336" s="3"/>
      <c r="G336" s="3"/>
      <c r="H336" s="3"/>
      <c r="I336" s="3"/>
      <c r="J336" s="3"/>
      <c r="L336" s="3"/>
    </row>
    <row r="337" spans="2:12" ht="15">
      <c r="B337" s="3"/>
      <c r="C337" s="3"/>
      <c r="D337" s="3"/>
      <c r="E337" s="3"/>
      <c r="F337" s="3"/>
      <c r="G337" s="3"/>
      <c r="H337" s="3"/>
      <c r="I337" s="3"/>
      <c r="J337" s="3"/>
      <c r="L337" s="3"/>
    </row>
    <row r="338" spans="2:12" ht="15">
      <c r="B338" s="3"/>
      <c r="C338" s="3"/>
      <c r="D338" s="3"/>
      <c r="E338" s="3"/>
      <c r="F338" s="3"/>
      <c r="G338" s="3"/>
      <c r="H338" s="3"/>
      <c r="I338" s="3"/>
      <c r="J338" s="3"/>
      <c r="L338" s="3"/>
    </row>
    <row r="339" spans="2:12" ht="15">
      <c r="B339" s="3"/>
      <c r="C339" s="3"/>
      <c r="D339" s="3"/>
      <c r="E339" s="3"/>
      <c r="F339" s="3"/>
      <c r="G339" s="3"/>
      <c r="H339" s="3"/>
      <c r="I339" s="3"/>
      <c r="J339" s="3"/>
      <c r="L339" s="3"/>
    </row>
    <row r="340" spans="2:12" ht="15">
      <c r="B340" s="3"/>
      <c r="C340" s="3"/>
      <c r="D340" s="3"/>
      <c r="E340" s="3"/>
      <c r="F340" s="3"/>
      <c r="G340" s="3"/>
      <c r="H340" s="3"/>
      <c r="I340" s="3"/>
      <c r="J340" s="3"/>
      <c r="L340" s="3"/>
    </row>
    <row r="341" spans="2:12" ht="15">
      <c r="B341" s="3"/>
      <c r="C341" s="3"/>
      <c r="D341" s="3"/>
      <c r="E341" s="3"/>
      <c r="F341" s="3"/>
      <c r="G341" s="3"/>
      <c r="H341" s="3"/>
      <c r="I341" s="3"/>
      <c r="J341" s="3"/>
      <c r="L341" s="3"/>
    </row>
    <row r="342" spans="2:12" ht="15">
      <c r="B342" s="3"/>
      <c r="C342" s="3"/>
      <c r="D342" s="3"/>
      <c r="E342" s="3"/>
      <c r="F342" s="3"/>
      <c r="G342" s="3"/>
      <c r="H342" s="3"/>
      <c r="I342" s="3"/>
      <c r="J342" s="3"/>
      <c r="L342" s="3"/>
    </row>
    <row r="343" spans="2:12" ht="15">
      <c r="B343" s="3"/>
      <c r="C343" s="3"/>
      <c r="D343" s="3"/>
      <c r="E343" s="3"/>
      <c r="F343" s="3"/>
      <c r="G343" s="3"/>
      <c r="H343" s="3"/>
      <c r="I343" s="3"/>
      <c r="J343" s="3"/>
      <c r="L343" s="3"/>
    </row>
    <row r="344" spans="2:12" ht="15">
      <c r="B344" s="3"/>
      <c r="C344" s="3"/>
      <c r="D344" s="3"/>
      <c r="E344" s="3"/>
      <c r="F344" s="3"/>
      <c r="G344" s="3"/>
      <c r="H344" s="3"/>
      <c r="I344" s="3"/>
      <c r="J344" s="3"/>
      <c r="L344" s="3"/>
    </row>
    <row r="345" spans="2:12" ht="15">
      <c r="B345" s="3"/>
      <c r="C345" s="3"/>
      <c r="D345" s="3"/>
      <c r="E345" s="3"/>
      <c r="F345" s="3"/>
      <c r="G345" s="3"/>
      <c r="H345" s="3"/>
      <c r="I345" s="3"/>
      <c r="J345" s="3"/>
      <c r="L345" s="3"/>
    </row>
    <row r="346" spans="2:12" ht="15">
      <c r="B346" s="3"/>
      <c r="C346" s="3"/>
      <c r="D346" s="3"/>
      <c r="E346" s="3"/>
      <c r="F346" s="3"/>
      <c r="G346" s="3"/>
      <c r="H346" s="3"/>
      <c r="I346" s="3"/>
      <c r="J346" s="3"/>
      <c r="L346" s="3"/>
    </row>
    <row r="347" spans="2:12" ht="15">
      <c r="B347" s="3"/>
      <c r="C347" s="3"/>
      <c r="D347" s="3"/>
      <c r="E347" s="3"/>
      <c r="F347" s="3"/>
      <c r="G347" s="3"/>
      <c r="H347" s="3"/>
      <c r="I347" s="3"/>
      <c r="J347" s="3"/>
      <c r="L347" s="3"/>
    </row>
    <row r="348" spans="2:12" ht="15">
      <c r="B348" s="3"/>
      <c r="C348" s="3"/>
      <c r="D348" s="3"/>
      <c r="E348" s="3"/>
      <c r="F348" s="3"/>
      <c r="G348" s="3"/>
      <c r="H348" s="3"/>
      <c r="I348" s="3"/>
      <c r="J348" s="3"/>
      <c r="L348" s="3"/>
    </row>
    <row r="349" spans="2:12" ht="15">
      <c r="B349" s="3"/>
      <c r="C349" s="3"/>
      <c r="D349" s="3"/>
      <c r="E349" s="3"/>
      <c r="F349" s="3"/>
      <c r="G349" s="3"/>
      <c r="H349" s="3"/>
      <c r="I349" s="3"/>
      <c r="J349" s="3"/>
      <c r="L349" s="3"/>
    </row>
    <row r="350" spans="2:12" ht="15">
      <c r="B350" s="3"/>
      <c r="C350" s="3"/>
      <c r="D350" s="3"/>
      <c r="E350" s="3"/>
      <c r="F350" s="3"/>
      <c r="G350" s="3"/>
      <c r="H350" s="3"/>
      <c r="I350" s="3"/>
      <c r="J350" s="3"/>
      <c r="L350" s="3"/>
    </row>
    <row r="351" spans="2:12" ht="15">
      <c r="B351" s="3"/>
      <c r="C351" s="3"/>
      <c r="D351" s="3"/>
      <c r="E351" s="3"/>
      <c r="F351" s="3"/>
      <c r="G351" s="3"/>
      <c r="H351" s="3"/>
      <c r="I351" s="3"/>
      <c r="J351" s="3"/>
      <c r="L351" s="3"/>
    </row>
    <row r="352" spans="2:12" ht="15">
      <c r="B352" s="3"/>
      <c r="C352" s="3"/>
      <c r="D352" s="3"/>
      <c r="E352" s="3"/>
      <c r="F352" s="3"/>
      <c r="G352" s="3"/>
      <c r="H352" s="3"/>
      <c r="I352" s="3"/>
      <c r="J352" s="3"/>
      <c r="L352" s="3"/>
    </row>
    <row r="353" spans="2:12" ht="15">
      <c r="B353" s="3"/>
      <c r="C353" s="3"/>
      <c r="D353" s="3"/>
      <c r="E353" s="3"/>
      <c r="F353" s="3"/>
      <c r="G353" s="3"/>
      <c r="H353" s="3"/>
      <c r="I353" s="3"/>
      <c r="J353" s="3"/>
      <c r="L353" s="3"/>
    </row>
    <row r="354" spans="2:12" ht="15">
      <c r="B354" s="3"/>
      <c r="C354" s="3"/>
      <c r="D354" s="3"/>
      <c r="E354" s="3"/>
      <c r="F354" s="3"/>
      <c r="G354" s="3"/>
      <c r="H354" s="3"/>
      <c r="I354" s="3"/>
      <c r="J354" s="3"/>
      <c r="L354" s="3"/>
    </row>
    <row r="355" spans="2:12" ht="15">
      <c r="B355" s="3"/>
      <c r="C355" s="3"/>
      <c r="D355" s="3"/>
      <c r="E355" s="3"/>
      <c r="F355" s="3"/>
      <c r="G355" s="3"/>
      <c r="H355" s="3"/>
      <c r="I355" s="3"/>
      <c r="J355" s="3"/>
      <c r="L355" s="3"/>
    </row>
    <row r="356" spans="2:12" ht="15">
      <c r="B356" s="3"/>
      <c r="C356" s="3"/>
      <c r="D356" s="3"/>
      <c r="E356" s="3"/>
      <c r="F356" s="3"/>
      <c r="G356" s="3"/>
      <c r="H356" s="3"/>
      <c r="I356" s="3"/>
      <c r="J356" s="3"/>
      <c r="L356" s="3"/>
    </row>
    <row r="357" spans="2:12" ht="15">
      <c r="B357" s="3"/>
      <c r="C357" s="3"/>
      <c r="D357" s="3"/>
      <c r="E357" s="3"/>
      <c r="F357" s="3"/>
      <c r="G357" s="3"/>
      <c r="H357" s="3"/>
      <c r="I357" s="3"/>
      <c r="J357" s="3"/>
      <c r="L357" s="3"/>
    </row>
    <row r="358" spans="2:12" ht="15">
      <c r="B358" s="3"/>
      <c r="C358" s="3"/>
      <c r="D358" s="3"/>
      <c r="E358" s="3"/>
      <c r="F358" s="3"/>
      <c r="G358" s="3"/>
      <c r="H358" s="3"/>
      <c r="I358" s="3"/>
      <c r="J358" s="3"/>
      <c r="L358" s="3"/>
    </row>
    <row r="359" spans="2:12" ht="15">
      <c r="B359" s="3"/>
      <c r="C359" s="3"/>
      <c r="D359" s="3"/>
      <c r="E359" s="3"/>
      <c r="F359" s="3"/>
      <c r="G359" s="3"/>
      <c r="H359" s="3"/>
      <c r="I359" s="3"/>
      <c r="J359" s="3"/>
      <c r="L359" s="3"/>
    </row>
    <row r="360" spans="2:12" ht="15">
      <c r="B360" s="3"/>
      <c r="C360" s="3"/>
      <c r="D360" s="3"/>
      <c r="E360" s="3"/>
      <c r="F360" s="3"/>
      <c r="G360" s="3"/>
      <c r="H360" s="3"/>
      <c r="I360" s="3"/>
      <c r="J360" s="3"/>
      <c r="L360" s="3"/>
    </row>
    <row r="361" spans="2:12" ht="15">
      <c r="B361" s="3"/>
      <c r="C361" s="3"/>
      <c r="D361" s="3"/>
      <c r="E361" s="3"/>
      <c r="F361" s="3"/>
      <c r="G361" s="3"/>
      <c r="H361" s="3"/>
      <c r="I361" s="3"/>
      <c r="J361" s="3"/>
      <c r="L361" s="3"/>
    </row>
    <row r="362" spans="2:12" ht="15">
      <c r="B362" s="3"/>
      <c r="C362" s="3"/>
      <c r="D362" s="3"/>
      <c r="E362" s="3"/>
      <c r="F362" s="3"/>
      <c r="G362" s="3"/>
      <c r="H362" s="3"/>
      <c r="I362" s="3"/>
      <c r="J362" s="3"/>
      <c r="L362" s="3"/>
    </row>
    <row r="363" spans="2:12" ht="15">
      <c r="B363" s="3"/>
      <c r="C363" s="3"/>
      <c r="D363" s="3"/>
      <c r="E363" s="3"/>
      <c r="F363" s="3"/>
      <c r="G363" s="3"/>
      <c r="H363" s="3"/>
      <c r="I363" s="3"/>
      <c r="J363" s="3"/>
      <c r="L363" s="3"/>
    </row>
    <row r="364" spans="2:12" ht="15">
      <c r="B364" s="3"/>
      <c r="C364" s="3"/>
      <c r="D364" s="3"/>
      <c r="E364" s="3"/>
      <c r="F364" s="3"/>
      <c r="G364" s="3"/>
      <c r="H364" s="3"/>
      <c r="I364" s="3"/>
      <c r="J364" s="3"/>
      <c r="L364" s="3"/>
    </row>
    <row r="365" spans="2:12" ht="15">
      <c r="B365" s="3"/>
      <c r="C365" s="3"/>
      <c r="D365" s="3"/>
      <c r="E365" s="3"/>
      <c r="F365" s="3"/>
      <c r="G365" s="3"/>
      <c r="H365" s="3"/>
      <c r="I365" s="3"/>
      <c r="J365" s="3"/>
      <c r="L365" s="3"/>
    </row>
    <row r="366" spans="2:12" ht="15">
      <c r="B366" s="3"/>
      <c r="C366" s="3"/>
      <c r="D366" s="3"/>
      <c r="E366" s="3"/>
      <c r="F366" s="3"/>
      <c r="G366" s="3"/>
      <c r="H366" s="3"/>
      <c r="I366" s="3"/>
      <c r="J366" s="3"/>
      <c r="L366" s="3"/>
    </row>
    <row r="367" spans="2:12" ht="15">
      <c r="B367" s="3"/>
      <c r="C367" s="3"/>
      <c r="D367" s="3"/>
      <c r="E367" s="3"/>
      <c r="F367" s="3"/>
      <c r="G367" s="3"/>
      <c r="H367" s="3"/>
      <c r="I367" s="3"/>
      <c r="J367" s="3"/>
      <c r="L367" s="3"/>
    </row>
  </sheetData>
  <sheetProtection/>
  <mergeCells count="2">
    <mergeCell ref="O4:P4"/>
    <mergeCell ref="B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2:W184"/>
  <sheetViews>
    <sheetView showGridLines="0" zoomScalePageLayoutView="0" workbookViewId="0" topLeftCell="A1">
      <selection activeCell="Z25" sqref="Z25"/>
    </sheetView>
  </sheetViews>
  <sheetFormatPr defaultColWidth="11.421875" defaultRowHeight="15"/>
  <cols>
    <col min="1" max="1" width="3.140625" style="0" customWidth="1"/>
    <col min="2" max="2" width="11.421875" style="0" customWidth="1"/>
    <col min="3" max="4" width="3.7109375" style="0" customWidth="1"/>
    <col min="5" max="5" width="3.421875" style="0" customWidth="1"/>
    <col min="6" max="8" width="8.57421875" style="0" customWidth="1"/>
    <col min="9" max="9" width="9.7109375" style="0" customWidth="1"/>
    <col min="10" max="10" width="0.9921875" style="0" customWidth="1"/>
    <col min="11" max="11" width="11.7109375" style="0" customWidth="1"/>
    <col min="12" max="12" width="7.8515625" style="0" customWidth="1"/>
    <col min="13" max="13" width="0.9921875" style="0" customWidth="1"/>
    <col min="14" max="14" width="6.7109375" style="0" customWidth="1"/>
    <col min="15" max="15" width="6.57421875" style="0" customWidth="1"/>
    <col min="16" max="16" width="2.8515625" style="0" customWidth="1"/>
    <col min="17" max="17" width="6.57421875" style="0" customWidth="1"/>
    <col min="18" max="18" width="0.9921875" style="0" customWidth="1"/>
    <col min="19" max="20" width="2.57421875" style="0" customWidth="1"/>
    <col min="21" max="21" width="6.00390625" style="0" customWidth="1"/>
    <col min="22" max="22" width="3.421875" style="0" customWidth="1"/>
    <col min="23" max="23" width="2.00390625" style="0" bestFit="1" customWidth="1"/>
    <col min="24" max="24" width="7.00390625" style="0" customWidth="1"/>
    <col min="25" max="25" width="5.7109375" style="0" customWidth="1"/>
    <col min="26" max="35" width="8.57421875" style="0" customWidth="1"/>
  </cols>
  <sheetData>
    <row r="2" spans="2:21" ht="16.5" customHeight="1">
      <c r="B2" s="164" t="s">
        <v>270</v>
      </c>
      <c r="F2" s="166" t="s">
        <v>296</v>
      </c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8"/>
    </row>
    <row r="3" spans="2:6" ht="14.25" customHeight="1" thickBot="1">
      <c r="B3" s="165"/>
      <c r="E3" s="50"/>
      <c r="F3" s="50"/>
    </row>
    <row r="4" spans="5:22" ht="13.5" customHeight="1">
      <c r="E4" s="88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2"/>
    </row>
    <row r="5" spans="2:22" ht="13.5" customHeight="1">
      <c r="B5" s="71" t="str">
        <f>'Tabla Muestreo'!G4</f>
        <v>Medicion μ</v>
      </c>
      <c r="C5" s="73"/>
      <c r="D5" s="73"/>
      <c r="E5" s="89"/>
      <c r="F5" s="169" t="s">
        <v>281</v>
      </c>
      <c r="G5" s="170"/>
      <c r="H5" s="170"/>
      <c r="I5" s="171"/>
      <c r="J5" s="97"/>
      <c r="K5" s="169" t="s">
        <v>277</v>
      </c>
      <c r="L5" s="171"/>
      <c r="M5" s="97"/>
      <c r="N5" s="169" t="s">
        <v>278</v>
      </c>
      <c r="O5" s="170"/>
      <c r="P5" s="170"/>
      <c r="Q5" s="171"/>
      <c r="R5" s="98"/>
      <c r="S5" s="169" t="s">
        <v>279</v>
      </c>
      <c r="T5" s="170"/>
      <c r="U5" s="171"/>
      <c r="V5" s="93"/>
    </row>
    <row r="6" spans="2:23" ht="13.5" customHeight="1">
      <c r="B6" s="70">
        <f>'Tabla Muestreo'!G5</f>
        <v>150</v>
      </c>
      <c r="C6" s="86"/>
      <c r="D6" s="86"/>
      <c r="E6" s="89"/>
      <c r="F6" s="174" t="s">
        <v>276</v>
      </c>
      <c r="G6" s="175"/>
      <c r="H6" s="175"/>
      <c r="I6" s="176"/>
      <c r="J6" s="97"/>
      <c r="K6" s="180" t="s">
        <v>280</v>
      </c>
      <c r="L6" s="181"/>
      <c r="M6" s="97"/>
      <c r="N6" s="184" t="s">
        <v>300</v>
      </c>
      <c r="O6" s="185"/>
      <c r="P6" s="185"/>
      <c r="Q6" s="186"/>
      <c r="R6" s="97"/>
      <c r="S6" s="189" t="s">
        <v>271</v>
      </c>
      <c r="T6" s="191" t="s">
        <v>272</v>
      </c>
      <c r="U6" s="162">
        <f>COUNT(B6:B124)</f>
        <v>119</v>
      </c>
      <c r="V6" s="94"/>
      <c r="W6" s="50"/>
    </row>
    <row r="7" spans="2:23" ht="13.5" customHeight="1">
      <c r="B7" s="70">
        <f>'Tabla Muestreo'!G6</f>
        <v>146</v>
      </c>
      <c r="C7" s="86"/>
      <c r="D7" s="86"/>
      <c r="E7" s="89"/>
      <c r="F7" s="177"/>
      <c r="G7" s="178"/>
      <c r="H7" s="178"/>
      <c r="I7" s="179"/>
      <c r="J7" s="97"/>
      <c r="K7" s="182"/>
      <c r="L7" s="183"/>
      <c r="M7" s="97"/>
      <c r="N7" s="187"/>
      <c r="O7" s="188"/>
      <c r="P7" s="188"/>
      <c r="Q7" s="173"/>
      <c r="R7" s="97"/>
      <c r="S7" s="190"/>
      <c r="T7" s="192"/>
      <c r="U7" s="163"/>
      <c r="V7" s="93"/>
      <c r="W7" s="50"/>
    </row>
    <row r="8" spans="2:22" ht="13.5" customHeight="1">
      <c r="B8" s="70">
        <f>'Tabla Muestreo'!G7</f>
        <v>83</v>
      </c>
      <c r="C8" s="86"/>
      <c r="D8" s="86"/>
      <c r="E8" s="89"/>
      <c r="F8" s="174" t="s">
        <v>282</v>
      </c>
      <c r="G8" s="175"/>
      <c r="H8" s="175"/>
      <c r="I8" s="176"/>
      <c r="J8" s="97"/>
      <c r="K8" s="180" t="s">
        <v>283</v>
      </c>
      <c r="L8" s="181"/>
      <c r="M8" s="97"/>
      <c r="N8" s="184" t="s">
        <v>284</v>
      </c>
      <c r="O8" s="202">
        <f>MAX(B6:B124)</f>
        <v>156</v>
      </c>
      <c r="P8" s="202" t="s">
        <v>285</v>
      </c>
      <c r="Q8" s="172">
        <f>MIN(B6:B124)</f>
        <v>68</v>
      </c>
      <c r="R8" s="97"/>
      <c r="S8" s="198" t="s">
        <v>275</v>
      </c>
      <c r="T8" s="200" t="s">
        <v>272</v>
      </c>
      <c r="U8" s="215">
        <f>(O8-Q8)</f>
        <v>88</v>
      </c>
      <c r="V8" s="93"/>
    </row>
    <row r="9" spans="2:22" ht="13.5" customHeight="1">
      <c r="B9" s="70">
        <f>'Tabla Muestreo'!G8</f>
        <v>146</v>
      </c>
      <c r="C9" s="86"/>
      <c r="D9" s="86"/>
      <c r="E9" s="89"/>
      <c r="F9" s="177"/>
      <c r="G9" s="178"/>
      <c r="H9" s="178"/>
      <c r="I9" s="179"/>
      <c r="J9" s="97"/>
      <c r="K9" s="182"/>
      <c r="L9" s="183"/>
      <c r="M9" s="97"/>
      <c r="N9" s="187"/>
      <c r="O9" s="188"/>
      <c r="P9" s="203"/>
      <c r="Q9" s="173"/>
      <c r="R9" s="97"/>
      <c r="S9" s="198"/>
      <c r="T9" s="200"/>
      <c r="U9" s="216"/>
      <c r="V9" s="93"/>
    </row>
    <row r="10" spans="2:22" ht="13.5" customHeight="1">
      <c r="B10" s="70">
        <f>'Tabla Muestreo'!G9</f>
        <v>88</v>
      </c>
      <c r="C10" s="86"/>
      <c r="D10" s="86"/>
      <c r="E10" s="89"/>
      <c r="F10" s="217" t="s">
        <v>299</v>
      </c>
      <c r="G10" s="218"/>
      <c r="H10" s="218"/>
      <c r="I10" s="219"/>
      <c r="J10" s="97"/>
      <c r="K10" s="139" t="s">
        <v>286</v>
      </c>
      <c r="L10" s="140"/>
      <c r="M10" s="97"/>
      <c r="N10" s="141" t="s">
        <v>287</v>
      </c>
      <c r="O10" s="142"/>
      <c r="P10" s="142"/>
      <c r="Q10" s="143">
        <f>U6</f>
        <v>119</v>
      </c>
      <c r="R10" s="97"/>
      <c r="S10" s="144" t="s">
        <v>273</v>
      </c>
      <c r="T10" s="145" t="s">
        <v>272</v>
      </c>
      <c r="U10" s="146">
        <f>ROUNDDOWN((1+3.332)*LOG(U6),0)</f>
        <v>8</v>
      </c>
      <c r="V10" s="93"/>
    </row>
    <row r="11" spans="2:22" ht="13.5" customHeight="1">
      <c r="B11" s="70">
        <f>'Tabla Muestreo'!G10</f>
        <v>138</v>
      </c>
      <c r="C11" s="86"/>
      <c r="D11" s="86"/>
      <c r="E11" s="89"/>
      <c r="F11" s="220" t="s">
        <v>301</v>
      </c>
      <c r="G11" s="221"/>
      <c r="H11" s="221"/>
      <c r="I11" s="222"/>
      <c r="J11" s="97"/>
      <c r="K11" s="147" t="s">
        <v>302</v>
      </c>
      <c r="L11" s="148"/>
      <c r="M11" s="97"/>
      <c r="N11" s="147" t="s">
        <v>302</v>
      </c>
      <c r="O11" s="149"/>
      <c r="P11" s="149"/>
      <c r="Q11" s="150"/>
      <c r="R11" s="97"/>
      <c r="S11" s="151" t="s">
        <v>273</v>
      </c>
      <c r="T11" s="152" t="s">
        <v>272</v>
      </c>
      <c r="U11" s="153">
        <v>9</v>
      </c>
      <c r="V11" s="93"/>
    </row>
    <row r="12" spans="2:22" ht="13.5" customHeight="1">
      <c r="B12" s="70">
        <f>'Tabla Muestreo'!G11</f>
        <v>123</v>
      </c>
      <c r="C12" s="86"/>
      <c r="D12" s="86"/>
      <c r="E12" s="89"/>
      <c r="F12" s="174" t="s">
        <v>294</v>
      </c>
      <c r="G12" s="175"/>
      <c r="H12" s="175"/>
      <c r="I12" s="176"/>
      <c r="J12" s="97"/>
      <c r="K12" s="180" t="s">
        <v>288</v>
      </c>
      <c r="L12" s="181"/>
      <c r="M12" s="97"/>
      <c r="N12" s="184" t="s">
        <v>289</v>
      </c>
      <c r="O12" s="80">
        <f>U8</f>
        <v>88</v>
      </c>
      <c r="P12" s="77"/>
      <c r="Q12" s="79"/>
      <c r="R12" s="97"/>
      <c r="S12" s="198" t="s">
        <v>274</v>
      </c>
      <c r="T12" s="200" t="s">
        <v>272</v>
      </c>
      <c r="U12" s="204">
        <f>ROUNDUP((O12/O13),0)</f>
        <v>10</v>
      </c>
      <c r="V12" s="93"/>
    </row>
    <row r="13" spans="2:22" ht="13.5" customHeight="1">
      <c r="B13" s="70">
        <f>'Tabla Muestreo'!G12</f>
        <v>141</v>
      </c>
      <c r="C13" s="86"/>
      <c r="D13" s="86"/>
      <c r="E13" s="89"/>
      <c r="F13" s="193"/>
      <c r="G13" s="194"/>
      <c r="H13" s="194"/>
      <c r="I13" s="195"/>
      <c r="J13" s="97"/>
      <c r="K13" s="196"/>
      <c r="L13" s="197"/>
      <c r="M13" s="97"/>
      <c r="N13" s="187"/>
      <c r="O13" s="130">
        <f>U11</f>
        <v>9</v>
      </c>
      <c r="P13" s="78"/>
      <c r="Q13" s="76"/>
      <c r="R13" s="97"/>
      <c r="S13" s="199"/>
      <c r="T13" s="201"/>
      <c r="U13" s="205"/>
      <c r="V13" s="93"/>
    </row>
    <row r="14" spans="2:22" ht="13.5" customHeight="1" thickBot="1">
      <c r="B14" s="70">
        <f>'Tabla Muestreo'!G13</f>
        <v>93</v>
      </c>
      <c r="C14" s="86"/>
      <c r="D14" s="86"/>
      <c r="E14" s="90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5"/>
    </row>
    <row r="15" spans="2:22" ht="13.5" customHeight="1" thickBot="1">
      <c r="B15" s="70">
        <f>'Tabla Muestreo'!G14</f>
        <v>140</v>
      </c>
      <c r="C15" s="86"/>
      <c r="D15" s="86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</row>
    <row r="16" spans="2:22" ht="13.5" customHeight="1" thickBot="1">
      <c r="B16" s="70">
        <f>'Tabla Muestreo'!G15</f>
        <v>92</v>
      </c>
      <c r="C16" s="86"/>
      <c r="D16" s="86"/>
      <c r="E16" s="99"/>
      <c r="F16" s="100"/>
      <c r="G16" s="100"/>
      <c r="H16" s="100"/>
      <c r="I16" s="100"/>
      <c r="J16" s="100"/>
      <c r="K16" s="100"/>
      <c r="L16" s="100"/>
      <c r="M16" s="100"/>
      <c r="N16" s="107"/>
      <c r="O16" s="108"/>
      <c r="P16" s="108"/>
      <c r="Q16" s="108"/>
      <c r="R16" s="108"/>
      <c r="S16" s="108"/>
      <c r="T16" s="108"/>
      <c r="U16" s="108"/>
      <c r="V16" s="109"/>
    </row>
    <row r="17" spans="2:22" ht="13.5" customHeight="1">
      <c r="B17" s="70">
        <f>'Tabla Muestreo'!G16</f>
        <v>144</v>
      </c>
      <c r="C17" s="86"/>
      <c r="D17" s="86"/>
      <c r="E17" s="106"/>
      <c r="F17" s="154" t="s">
        <v>303</v>
      </c>
      <c r="G17" s="206" t="s">
        <v>292</v>
      </c>
      <c r="H17" s="207"/>
      <c r="I17" s="208" t="s">
        <v>279</v>
      </c>
      <c r="J17" s="209"/>
      <c r="K17" s="131" t="s">
        <v>293</v>
      </c>
      <c r="L17" s="101"/>
      <c r="M17" s="102"/>
      <c r="N17" s="110"/>
      <c r="O17" s="133"/>
      <c r="P17" s="111"/>
      <c r="Q17" s="111"/>
      <c r="R17" s="111"/>
      <c r="S17" s="111"/>
      <c r="T17" s="111"/>
      <c r="U17" s="111"/>
      <c r="V17" s="112"/>
    </row>
    <row r="18" spans="2:22" ht="13.5" customHeight="1" thickBot="1">
      <c r="B18" s="70">
        <f>'Tabla Muestreo'!G17</f>
        <v>84</v>
      </c>
      <c r="C18" s="86"/>
      <c r="D18" s="86"/>
      <c r="E18" s="106"/>
      <c r="F18" s="155" t="s">
        <v>304</v>
      </c>
      <c r="G18" s="84" t="s">
        <v>290</v>
      </c>
      <c r="H18" s="85" t="s">
        <v>291</v>
      </c>
      <c r="I18" s="210" t="s">
        <v>295</v>
      </c>
      <c r="J18" s="211"/>
      <c r="K18" s="132"/>
      <c r="L18" s="101"/>
      <c r="M18" s="102"/>
      <c r="N18" s="110"/>
      <c r="O18" s="133" t="s">
        <v>297</v>
      </c>
      <c r="P18" s="111"/>
      <c r="Q18" s="111"/>
      <c r="R18" s="111"/>
      <c r="S18" s="111"/>
      <c r="T18" s="111"/>
      <c r="U18" s="111"/>
      <c r="V18" s="112"/>
    </row>
    <row r="19" spans="2:22" ht="13.5" customHeight="1">
      <c r="B19" s="70">
        <f>'Tabla Muestreo'!G18</f>
        <v>149</v>
      </c>
      <c r="C19" s="86"/>
      <c r="D19" s="86"/>
      <c r="E19" s="106"/>
      <c r="F19" s="124">
        <v>1</v>
      </c>
      <c r="G19" s="126">
        <f>$Q$8</f>
        <v>68</v>
      </c>
      <c r="H19" s="127">
        <f>(G19-1)+$U$12</f>
        <v>77</v>
      </c>
      <c r="I19" s="83">
        <f>AVERAGE(G19:H19)</f>
        <v>72.5</v>
      </c>
      <c r="J19" s="74"/>
      <c r="K19" s="82">
        <v>3</v>
      </c>
      <c r="L19" s="102"/>
      <c r="M19" s="102"/>
      <c r="N19" s="110"/>
      <c r="O19" s="111"/>
      <c r="P19" s="111"/>
      <c r="Q19" s="111"/>
      <c r="R19" s="111"/>
      <c r="S19" s="111"/>
      <c r="T19" s="111"/>
      <c r="U19" s="111"/>
      <c r="V19" s="112"/>
    </row>
    <row r="20" spans="2:22" ht="13.5" customHeight="1">
      <c r="B20" s="70">
        <f>'Tabla Muestreo'!G19</f>
        <v>90</v>
      </c>
      <c r="C20" s="86"/>
      <c r="D20" s="86"/>
      <c r="E20" s="106"/>
      <c r="F20" s="71">
        <f>F19+1</f>
        <v>2</v>
      </c>
      <c r="G20" s="128">
        <f>G19+$U$12</f>
        <v>78</v>
      </c>
      <c r="H20" s="127">
        <f>H19+$U$12</f>
        <v>87</v>
      </c>
      <c r="I20" s="81">
        <f aca="true" t="shared" si="0" ref="I20:I27">AVERAGE(G20:H20)</f>
        <v>82.5</v>
      </c>
      <c r="J20" s="72"/>
      <c r="K20" s="75">
        <v>8</v>
      </c>
      <c r="L20" s="102"/>
      <c r="M20" s="102"/>
      <c r="N20" s="110"/>
      <c r="O20" s="111"/>
      <c r="P20" s="111"/>
      <c r="Q20" s="111"/>
      <c r="R20" s="111"/>
      <c r="S20" s="111"/>
      <c r="T20" s="111"/>
      <c r="U20" s="111"/>
      <c r="V20" s="112"/>
    </row>
    <row r="21" spans="2:22" ht="13.5" customHeight="1">
      <c r="B21" s="70">
        <f>'Tabla Muestreo'!G20</f>
        <v>140</v>
      </c>
      <c r="C21" s="86"/>
      <c r="D21" s="86"/>
      <c r="E21" s="106"/>
      <c r="F21" s="71">
        <f aca="true" t="shared" si="1" ref="F21:F27">F20+1</f>
        <v>3</v>
      </c>
      <c r="G21" s="128">
        <f aca="true" t="shared" si="2" ref="G21:H27">G20+$U$12</f>
        <v>88</v>
      </c>
      <c r="H21" s="127">
        <f>H20+$U$12</f>
        <v>97</v>
      </c>
      <c r="I21" s="81">
        <f t="shared" si="0"/>
        <v>92.5</v>
      </c>
      <c r="J21" s="72"/>
      <c r="K21" s="75">
        <v>16</v>
      </c>
      <c r="L21" s="102"/>
      <c r="M21" s="102"/>
      <c r="N21" s="110"/>
      <c r="O21" s="111"/>
      <c r="P21" s="111"/>
      <c r="Q21" s="111"/>
      <c r="R21" s="111"/>
      <c r="S21" s="111"/>
      <c r="T21" s="111"/>
      <c r="U21" s="111"/>
      <c r="V21" s="112"/>
    </row>
    <row r="22" spans="2:22" ht="13.5" customHeight="1">
      <c r="B22" s="70">
        <f>'Tabla Muestreo'!G21</f>
        <v>92</v>
      </c>
      <c r="C22" s="86"/>
      <c r="D22" s="86"/>
      <c r="E22" s="106"/>
      <c r="F22" s="71">
        <f t="shared" si="1"/>
        <v>4</v>
      </c>
      <c r="G22" s="128">
        <f t="shared" si="2"/>
        <v>98</v>
      </c>
      <c r="H22" s="127">
        <f t="shared" si="2"/>
        <v>107</v>
      </c>
      <c r="I22" s="81">
        <f t="shared" si="0"/>
        <v>102.5</v>
      </c>
      <c r="J22" s="72"/>
      <c r="K22" s="75">
        <v>15</v>
      </c>
      <c r="L22" s="102"/>
      <c r="M22" s="102"/>
      <c r="N22" s="110"/>
      <c r="O22" s="111"/>
      <c r="P22" s="111"/>
      <c r="Q22" s="111"/>
      <c r="R22" s="111"/>
      <c r="S22" s="111"/>
      <c r="T22" s="111"/>
      <c r="U22" s="111"/>
      <c r="V22" s="112"/>
    </row>
    <row r="23" spans="2:22" ht="13.5" customHeight="1">
      <c r="B23" s="70">
        <f>'Tabla Muestreo'!G22</f>
        <v>128</v>
      </c>
      <c r="C23" s="86"/>
      <c r="D23" s="86"/>
      <c r="E23" s="106"/>
      <c r="F23" s="71">
        <f t="shared" si="1"/>
        <v>5</v>
      </c>
      <c r="G23" s="128">
        <f t="shared" si="2"/>
        <v>108</v>
      </c>
      <c r="H23" s="127">
        <f t="shared" si="2"/>
        <v>117</v>
      </c>
      <c r="I23" s="81">
        <f t="shared" si="0"/>
        <v>112.5</v>
      </c>
      <c r="J23" s="72"/>
      <c r="K23" s="75">
        <v>24</v>
      </c>
      <c r="L23" s="102"/>
      <c r="M23" s="102"/>
      <c r="N23" s="110"/>
      <c r="O23" s="111"/>
      <c r="P23" s="111"/>
      <c r="Q23" s="111"/>
      <c r="R23" s="111"/>
      <c r="S23" s="111"/>
      <c r="T23" s="111"/>
      <c r="U23" s="111"/>
      <c r="V23" s="112"/>
    </row>
    <row r="24" spans="2:22" ht="13.5" customHeight="1">
      <c r="B24" s="70">
        <f>'Tabla Muestreo'!G23</f>
        <v>110</v>
      </c>
      <c r="C24" s="86"/>
      <c r="D24" s="86"/>
      <c r="E24" s="106"/>
      <c r="F24" s="71">
        <f t="shared" si="1"/>
        <v>6</v>
      </c>
      <c r="G24" s="128">
        <f t="shared" si="2"/>
        <v>118</v>
      </c>
      <c r="H24" s="127">
        <f t="shared" si="2"/>
        <v>127</v>
      </c>
      <c r="I24" s="81">
        <f t="shared" si="0"/>
        <v>122.5</v>
      </c>
      <c r="J24" s="72"/>
      <c r="K24" s="75">
        <v>12</v>
      </c>
      <c r="L24" s="102"/>
      <c r="M24" s="102"/>
      <c r="N24" s="110"/>
      <c r="O24" s="111"/>
      <c r="P24" s="111"/>
      <c r="Q24" s="111"/>
      <c r="R24" s="111"/>
      <c r="S24" s="111"/>
      <c r="T24" s="111"/>
      <c r="U24" s="111"/>
      <c r="V24" s="112"/>
    </row>
    <row r="25" spans="2:22" ht="13.5" customHeight="1">
      <c r="B25" s="70">
        <f>'Tabla Muestreo'!G24</f>
        <v>105</v>
      </c>
      <c r="C25" s="86"/>
      <c r="D25" s="86"/>
      <c r="E25" s="106"/>
      <c r="F25" s="71">
        <f t="shared" si="1"/>
        <v>7</v>
      </c>
      <c r="G25" s="128">
        <f t="shared" si="2"/>
        <v>128</v>
      </c>
      <c r="H25" s="127">
        <f t="shared" si="2"/>
        <v>137</v>
      </c>
      <c r="I25" s="81">
        <f t="shared" si="0"/>
        <v>132.5</v>
      </c>
      <c r="J25" s="72"/>
      <c r="K25" s="75">
        <v>14</v>
      </c>
      <c r="L25" s="102"/>
      <c r="M25" s="102"/>
      <c r="N25" s="110"/>
      <c r="O25" s="111"/>
      <c r="P25" s="111"/>
      <c r="Q25" s="111"/>
      <c r="R25" s="111"/>
      <c r="S25" s="111"/>
      <c r="T25" s="111"/>
      <c r="U25" s="111"/>
      <c r="V25" s="112"/>
    </row>
    <row r="26" spans="2:22" ht="15">
      <c r="B26" s="70">
        <f>'Tabla Muestreo'!G25</f>
        <v>85</v>
      </c>
      <c r="C26" s="86"/>
      <c r="D26" s="86"/>
      <c r="E26" s="106"/>
      <c r="F26" s="71">
        <f t="shared" si="1"/>
        <v>8</v>
      </c>
      <c r="G26" s="128">
        <f t="shared" si="2"/>
        <v>138</v>
      </c>
      <c r="H26" s="127">
        <f t="shared" si="2"/>
        <v>147</v>
      </c>
      <c r="I26" s="81">
        <f t="shared" si="0"/>
        <v>142.5</v>
      </c>
      <c r="J26" s="72"/>
      <c r="K26" s="125">
        <v>24</v>
      </c>
      <c r="L26" s="102"/>
      <c r="M26" s="102"/>
      <c r="N26" s="110"/>
      <c r="O26" s="111"/>
      <c r="P26" s="111"/>
      <c r="Q26" s="111"/>
      <c r="R26" s="111"/>
      <c r="S26" s="111"/>
      <c r="T26" s="111"/>
      <c r="U26" s="111"/>
      <c r="V26" s="112"/>
    </row>
    <row r="27" spans="2:22" ht="15">
      <c r="B27" s="70">
        <f>'Tabla Muestreo'!G26</f>
        <v>108</v>
      </c>
      <c r="C27" s="86"/>
      <c r="D27" s="86"/>
      <c r="E27" s="106"/>
      <c r="F27" s="71">
        <f t="shared" si="1"/>
        <v>9</v>
      </c>
      <c r="G27" s="128">
        <f t="shared" si="2"/>
        <v>148</v>
      </c>
      <c r="H27" s="127">
        <f t="shared" si="2"/>
        <v>157</v>
      </c>
      <c r="I27" s="81">
        <f t="shared" si="0"/>
        <v>152.5</v>
      </c>
      <c r="J27" s="72"/>
      <c r="K27" s="125">
        <v>3</v>
      </c>
      <c r="L27" s="102"/>
      <c r="M27" s="102"/>
      <c r="N27" s="110"/>
      <c r="O27" s="111"/>
      <c r="P27" s="111"/>
      <c r="Q27" s="111"/>
      <c r="R27" s="111"/>
      <c r="S27" s="111"/>
      <c r="T27" s="111"/>
      <c r="U27" s="111"/>
      <c r="V27" s="112"/>
    </row>
    <row r="28" spans="2:22" ht="15">
      <c r="B28" s="70">
        <f>'Tabla Muestreo'!G27</f>
        <v>128</v>
      </c>
      <c r="C28" s="86"/>
      <c r="D28" s="86"/>
      <c r="E28" s="106"/>
      <c r="F28" s="71"/>
      <c r="G28" s="128"/>
      <c r="H28" s="127"/>
      <c r="I28" s="81"/>
      <c r="J28" s="72"/>
      <c r="K28" s="125"/>
      <c r="L28" s="102"/>
      <c r="M28" s="102"/>
      <c r="N28" s="110"/>
      <c r="O28" s="111"/>
      <c r="P28" s="111"/>
      <c r="Q28" s="111"/>
      <c r="R28" s="111"/>
      <c r="S28" s="111"/>
      <c r="T28" s="111"/>
      <c r="U28" s="111"/>
      <c r="V28" s="112"/>
    </row>
    <row r="29" spans="2:22" ht="15">
      <c r="B29" s="70">
        <f>'Tabla Muestreo'!G28</f>
        <v>103</v>
      </c>
      <c r="C29" s="86"/>
      <c r="D29" s="86"/>
      <c r="E29" s="106"/>
      <c r="F29" s="71"/>
      <c r="G29" s="128"/>
      <c r="H29" s="127"/>
      <c r="I29" s="81"/>
      <c r="J29" s="72"/>
      <c r="K29" s="125"/>
      <c r="L29" s="102"/>
      <c r="M29" s="102"/>
      <c r="N29" s="110"/>
      <c r="O29" s="111"/>
      <c r="P29" s="111"/>
      <c r="Q29" s="111"/>
      <c r="R29" s="111"/>
      <c r="S29" s="111"/>
      <c r="T29" s="111"/>
      <c r="U29" s="111"/>
      <c r="V29" s="112"/>
    </row>
    <row r="30" spans="2:22" ht="15.75" thickBot="1">
      <c r="B30" s="70">
        <f>'Tabla Muestreo'!G29</f>
        <v>103</v>
      </c>
      <c r="C30" s="86"/>
      <c r="D30" s="86"/>
      <c r="E30" s="106"/>
      <c r="F30" s="71"/>
      <c r="G30" s="128"/>
      <c r="H30" s="129"/>
      <c r="I30" s="81"/>
      <c r="J30" s="72"/>
      <c r="K30" s="125"/>
      <c r="L30" s="102"/>
      <c r="M30" s="102"/>
      <c r="N30" s="110"/>
      <c r="O30" s="111"/>
      <c r="P30" s="111"/>
      <c r="Q30" s="111"/>
      <c r="R30" s="111"/>
      <c r="S30" s="111"/>
      <c r="T30" s="111"/>
      <c r="U30" s="111"/>
      <c r="V30" s="112"/>
    </row>
    <row r="31" spans="2:22" ht="15.75" thickBot="1">
      <c r="B31" s="70">
        <f>'Tabla Muestreo'!G30</f>
        <v>122</v>
      </c>
      <c r="C31" s="86"/>
      <c r="D31" s="86"/>
      <c r="E31" s="106"/>
      <c r="F31" s="102"/>
      <c r="G31" s="104"/>
      <c r="H31" s="102"/>
      <c r="I31" s="102"/>
      <c r="J31" s="102"/>
      <c r="K31" s="123">
        <f>SUM(K19:K30)</f>
        <v>119</v>
      </c>
      <c r="L31" s="102"/>
      <c r="M31" s="102"/>
      <c r="N31" s="110"/>
      <c r="O31" s="111"/>
      <c r="P31" s="111"/>
      <c r="Q31" s="111"/>
      <c r="R31" s="111"/>
      <c r="S31" s="111"/>
      <c r="T31" s="111"/>
      <c r="U31" s="111"/>
      <c r="V31" s="112"/>
    </row>
    <row r="32" spans="2:22" ht="15.75" thickBot="1">
      <c r="B32" s="70">
        <f>'Tabla Muestreo'!G31</f>
        <v>122</v>
      </c>
      <c r="C32" s="86"/>
      <c r="D32" s="86"/>
      <c r="E32" s="105"/>
      <c r="F32" s="103"/>
      <c r="G32" s="103"/>
      <c r="H32" s="103"/>
      <c r="I32" s="103"/>
      <c r="J32" s="103"/>
      <c r="K32" s="103"/>
      <c r="L32" s="103"/>
      <c r="M32" s="103"/>
      <c r="N32" s="113"/>
      <c r="O32" s="114"/>
      <c r="P32" s="114"/>
      <c r="Q32" s="114"/>
      <c r="R32" s="114"/>
      <c r="S32" s="114"/>
      <c r="T32" s="114"/>
      <c r="U32" s="114"/>
      <c r="V32" s="115"/>
    </row>
    <row r="33" spans="2:7" ht="15.75" thickBot="1">
      <c r="B33" s="70">
        <f>'Tabla Muestreo'!G32</f>
        <v>106</v>
      </c>
      <c r="C33" s="86"/>
      <c r="D33" s="86"/>
      <c r="E33" s="156"/>
      <c r="G33" s="69"/>
    </row>
    <row r="34" spans="2:22" ht="15">
      <c r="B34" s="70">
        <f>'Tabla Muestreo'!G33</f>
        <v>124</v>
      </c>
      <c r="C34" s="86"/>
      <c r="D34" s="86"/>
      <c r="E34" s="118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7"/>
    </row>
    <row r="35" spans="2:22" ht="15">
      <c r="B35" s="70">
        <f>'Tabla Muestreo'!G34</f>
        <v>121</v>
      </c>
      <c r="C35" s="86"/>
      <c r="D35" s="86"/>
      <c r="E35" s="118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20"/>
    </row>
    <row r="36" spans="2:22" ht="15">
      <c r="B36" s="70">
        <f>'Tabla Muestreo'!G35</f>
        <v>88</v>
      </c>
      <c r="C36" s="86"/>
      <c r="D36" s="86"/>
      <c r="E36" s="118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20"/>
    </row>
    <row r="37" spans="2:22" ht="15">
      <c r="B37" s="70">
        <f>'Tabla Muestreo'!G36</f>
        <v>142</v>
      </c>
      <c r="C37" s="86"/>
      <c r="D37" s="86"/>
      <c r="E37" s="118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20"/>
    </row>
    <row r="38" spans="2:22" ht="15">
      <c r="B38" s="70">
        <f>'Tabla Muestreo'!G37</f>
        <v>90</v>
      </c>
      <c r="C38" s="86"/>
      <c r="D38" s="86"/>
      <c r="E38" s="118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20"/>
    </row>
    <row r="39" spans="2:22" ht="15">
      <c r="B39" s="70">
        <f>'Tabla Muestreo'!G38</f>
        <v>68</v>
      </c>
      <c r="C39" s="86"/>
      <c r="D39" s="86"/>
      <c r="E39" s="118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20"/>
    </row>
    <row r="40" spans="2:22" ht="15">
      <c r="B40" s="70">
        <f>'Tabla Muestreo'!G39</f>
        <v>106</v>
      </c>
      <c r="C40" s="86"/>
      <c r="D40" s="86"/>
      <c r="E40" s="118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20"/>
    </row>
    <row r="41" spans="2:22" ht="15">
      <c r="B41" s="70">
        <f>'Tabla Muestreo'!G40</f>
        <v>122</v>
      </c>
      <c r="C41" s="86"/>
      <c r="D41" s="86"/>
      <c r="E41" s="118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20"/>
    </row>
    <row r="42" spans="2:22" ht="15">
      <c r="B42" s="70">
        <f>'Tabla Muestreo'!G41</f>
        <v>114</v>
      </c>
      <c r="C42" s="86"/>
      <c r="D42" s="86"/>
      <c r="E42" s="118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20"/>
    </row>
    <row r="43" spans="2:22" ht="15">
      <c r="B43" s="70">
        <f>'Tabla Muestreo'!G42</f>
        <v>98</v>
      </c>
      <c r="C43" s="86"/>
      <c r="D43" s="86"/>
      <c r="E43" s="118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20"/>
    </row>
    <row r="44" spans="2:22" ht="15">
      <c r="B44" s="70">
        <f>'Tabla Muestreo'!G43</f>
        <v>139</v>
      </c>
      <c r="C44" s="86"/>
      <c r="D44" s="86"/>
      <c r="E44" s="118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20"/>
    </row>
    <row r="45" spans="2:22" ht="15">
      <c r="B45" s="70">
        <f>'Tabla Muestreo'!G44</f>
        <v>121</v>
      </c>
      <c r="C45" s="86"/>
      <c r="D45" s="86"/>
      <c r="E45" s="118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20"/>
    </row>
    <row r="46" spans="2:22" ht="15">
      <c r="B46" s="70">
        <f>'Tabla Muestreo'!G45</f>
        <v>116</v>
      </c>
      <c r="C46" s="86"/>
      <c r="D46" s="86"/>
      <c r="E46" s="118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20"/>
    </row>
    <row r="47" spans="2:22" ht="15">
      <c r="B47" s="70">
        <f>'Tabla Muestreo'!G46</f>
        <v>128</v>
      </c>
      <c r="C47" s="86"/>
      <c r="D47" s="86"/>
      <c r="E47" s="118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20"/>
    </row>
    <row r="48" spans="2:22" ht="15">
      <c r="B48" s="70">
        <f>'Tabla Muestreo'!G47</f>
        <v>99</v>
      </c>
      <c r="C48" s="86"/>
      <c r="D48" s="86"/>
      <c r="E48" s="118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20"/>
    </row>
    <row r="49" spans="2:22" ht="15">
      <c r="B49" s="70">
        <f>'Tabla Muestreo'!G48</f>
        <v>141</v>
      </c>
      <c r="C49" s="86"/>
      <c r="D49" s="86"/>
      <c r="E49" s="118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20"/>
    </row>
    <row r="50" spans="2:22" ht="15">
      <c r="B50" s="70">
        <f>'Tabla Muestreo'!G49</f>
        <v>85</v>
      </c>
      <c r="C50" s="86"/>
      <c r="D50" s="86"/>
      <c r="E50" s="118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20"/>
    </row>
    <row r="51" spans="2:22" ht="15">
      <c r="B51" s="70">
        <f>'Tabla Muestreo'!G50</f>
        <v>138</v>
      </c>
      <c r="C51" s="86"/>
      <c r="D51" s="86"/>
      <c r="E51" s="118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20"/>
    </row>
    <row r="52" spans="2:22" ht="15.75" thickBot="1">
      <c r="B52" s="70">
        <f>'Tabla Muestreo'!G51</f>
        <v>143</v>
      </c>
      <c r="C52" s="86"/>
      <c r="D52" s="86"/>
      <c r="E52" s="118"/>
      <c r="F52" s="212" t="s">
        <v>298</v>
      </c>
      <c r="G52" s="213"/>
      <c r="H52" s="213"/>
      <c r="I52" s="214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20"/>
    </row>
    <row r="53" spans="2:22" ht="15">
      <c r="B53" s="70">
        <f>'Tabla Muestreo'!G52</f>
        <v>141</v>
      </c>
      <c r="C53" s="86"/>
      <c r="D53" s="86"/>
      <c r="E53" s="118"/>
      <c r="F53" s="107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34"/>
      <c r="V53" s="120"/>
    </row>
    <row r="54" spans="2:22" ht="15">
      <c r="B54" s="70">
        <f>'Tabla Muestreo'!G53</f>
        <v>140</v>
      </c>
      <c r="C54" s="86"/>
      <c r="D54" s="86"/>
      <c r="E54" s="118"/>
      <c r="F54" s="110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35"/>
      <c r="V54" s="120"/>
    </row>
    <row r="55" spans="2:22" ht="15">
      <c r="B55" s="70">
        <f>'Tabla Muestreo'!G54</f>
        <v>135</v>
      </c>
      <c r="C55" s="86"/>
      <c r="D55" s="86"/>
      <c r="E55" s="118"/>
      <c r="F55" s="110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35"/>
      <c r="V55" s="120"/>
    </row>
    <row r="56" spans="2:22" ht="15">
      <c r="B56" s="70">
        <f>'Tabla Muestreo'!G55</f>
        <v>97</v>
      </c>
      <c r="C56" s="86"/>
      <c r="D56" s="86"/>
      <c r="E56" s="118"/>
      <c r="F56" s="110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35"/>
      <c r="V56" s="120"/>
    </row>
    <row r="57" spans="2:22" ht="15.75" thickBot="1">
      <c r="B57" s="70">
        <f>'Tabla Muestreo'!G56</f>
        <v>141</v>
      </c>
      <c r="C57" s="86"/>
      <c r="D57" s="86"/>
      <c r="E57" s="118"/>
      <c r="F57" s="136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8"/>
      <c r="V57" s="120"/>
    </row>
    <row r="58" spans="2:22" ht="15.75" thickBot="1">
      <c r="B58" s="70">
        <f>'Tabla Muestreo'!G57</f>
        <v>109</v>
      </c>
      <c r="C58" s="86"/>
      <c r="D58" s="86"/>
      <c r="E58" s="157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2"/>
    </row>
    <row r="59" spans="2:4" ht="15">
      <c r="B59" s="70">
        <f>'Tabla Muestreo'!G58</f>
        <v>114</v>
      </c>
      <c r="C59" s="86"/>
      <c r="D59" s="86"/>
    </row>
    <row r="60" spans="2:4" ht="15">
      <c r="B60" s="70">
        <f>'Tabla Muestreo'!G59</f>
        <v>112</v>
      </c>
      <c r="C60" s="86"/>
      <c r="D60" s="86"/>
    </row>
    <row r="61" spans="2:4" ht="15">
      <c r="B61" s="70">
        <f>'Tabla Muestreo'!G60</f>
        <v>118</v>
      </c>
      <c r="C61" s="86"/>
      <c r="D61" s="86"/>
    </row>
    <row r="62" spans="2:4" ht="15">
      <c r="B62" s="70">
        <f>'Tabla Muestreo'!G61</f>
        <v>115</v>
      </c>
      <c r="C62" s="86"/>
      <c r="D62" s="86"/>
    </row>
    <row r="63" spans="2:4" ht="15">
      <c r="B63" s="70">
        <f>'Tabla Muestreo'!G62</f>
        <v>112</v>
      </c>
      <c r="C63" s="86"/>
      <c r="D63" s="86"/>
    </row>
    <row r="64" spans="2:4" ht="15">
      <c r="B64" s="70">
        <f>'Tabla Muestreo'!G63</f>
        <v>122</v>
      </c>
      <c r="C64" s="86"/>
      <c r="D64" s="86"/>
    </row>
    <row r="65" spans="2:4" ht="15">
      <c r="B65" s="70">
        <f>'Tabla Muestreo'!G64</f>
        <v>111</v>
      </c>
      <c r="C65" s="86"/>
      <c r="D65" s="86"/>
    </row>
    <row r="66" spans="2:4" ht="15">
      <c r="B66" s="70">
        <f>'Tabla Muestreo'!G65</f>
        <v>96</v>
      </c>
      <c r="C66" s="86"/>
      <c r="D66" s="86"/>
    </row>
    <row r="67" spans="2:4" ht="15">
      <c r="B67" s="70">
        <f>'Tabla Muestreo'!G66</f>
        <v>134</v>
      </c>
      <c r="C67" s="86"/>
      <c r="D67" s="86"/>
    </row>
    <row r="68" spans="2:4" ht="15">
      <c r="B68" s="70">
        <f>'Tabla Muestreo'!G67</f>
        <v>99</v>
      </c>
      <c r="C68" s="86"/>
      <c r="D68" s="86"/>
    </row>
    <row r="69" spans="2:4" ht="15">
      <c r="B69" s="70">
        <f>'Tabla Muestreo'!G68</f>
        <v>128</v>
      </c>
      <c r="C69" s="86"/>
      <c r="D69" s="86"/>
    </row>
    <row r="70" spans="2:4" ht="15">
      <c r="B70" s="70">
        <f>'Tabla Muestreo'!G69</f>
        <v>105</v>
      </c>
      <c r="C70" s="86"/>
      <c r="D70" s="86"/>
    </row>
    <row r="71" spans="2:4" ht="15">
      <c r="B71" s="70">
        <f>'Tabla Muestreo'!G70</f>
        <v>124</v>
      </c>
      <c r="C71" s="86"/>
      <c r="D71" s="86"/>
    </row>
    <row r="72" spans="2:4" ht="15">
      <c r="B72" s="70">
        <f>'Tabla Muestreo'!G71</f>
        <v>110</v>
      </c>
      <c r="C72" s="86"/>
      <c r="D72" s="86"/>
    </row>
    <row r="73" spans="2:4" ht="15">
      <c r="B73" s="70">
        <f>'Tabla Muestreo'!G72</f>
        <v>138</v>
      </c>
      <c r="C73" s="86"/>
      <c r="D73" s="86"/>
    </row>
    <row r="74" spans="2:4" ht="15">
      <c r="B74" s="70">
        <f>'Tabla Muestreo'!G73</f>
        <v>156</v>
      </c>
      <c r="C74" s="86"/>
      <c r="D74" s="86"/>
    </row>
    <row r="75" spans="2:4" ht="15">
      <c r="B75" s="70">
        <f>'Tabla Muestreo'!G74</f>
        <v>142</v>
      </c>
      <c r="C75" s="86"/>
      <c r="D75" s="86"/>
    </row>
    <row r="76" spans="2:4" ht="15">
      <c r="B76" s="70">
        <f>'Tabla Muestreo'!G75</f>
        <v>70</v>
      </c>
      <c r="C76" s="86"/>
      <c r="D76" s="86"/>
    </row>
    <row r="77" spans="2:4" ht="15">
      <c r="B77" s="70">
        <f>'Tabla Muestreo'!G76</f>
        <v>131</v>
      </c>
      <c r="C77" s="86"/>
      <c r="D77" s="86"/>
    </row>
    <row r="78" spans="2:4" ht="15">
      <c r="B78" s="70">
        <f>'Tabla Muestreo'!G77</f>
        <v>111</v>
      </c>
      <c r="C78" s="86"/>
      <c r="D78" s="86"/>
    </row>
    <row r="79" spans="2:4" ht="15">
      <c r="B79" s="70">
        <f>'Tabla Muestreo'!G78</f>
        <v>109</v>
      </c>
      <c r="C79" s="86"/>
      <c r="D79" s="86"/>
    </row>
    <row r="80" spans="2:4" ht="15">
      <c r="B80" s="70">
        <f>'Tabla Muestreo'!G79</f>
        <v>133</v>
      </c>
      <c r="C80" s="86"/>
      <c r="D80" s="86"/>
    </row>
    <row r="81" spans="2:4" ht="15">
      <c r="B81" s="70">
        <f>'Tabla Muestreo'!G80</f>
        <v>135</v>
      </c>
      <c r="C81" s="86"/>
      <c r="D81" s="86"/>
    </row>
    <row r="82" spans="2:4" ht="15">
      <c r="B82" s="70">
        <f>'Tabla Muestreo'!G81</f>
        <v>105</v>
      </c>
      <c r="C82" s="86"/>
      <c r="D82" s="86"/>
    </row>
    <row r="83" spans="2:4" ht="15">
      <c r="B83" s="70">
        <f>'Tabla Muestreo'!G82</f>
        <v>124</v>
      </c>
      <c r="C83" s="86"/>
      <c r="D83" s="86"/>
    </row>
    <row r="84" spans="2:4" ht="15">
      <c r="B84" s="70">
        <f>'Tabla Muestreo'!G83</f>
        <v>109</v>
      </c>
      <c r="C84" s="86"/>
      <c r="D84" s="86"/>
    </row>
    <row r="85" spans="2:4" ht="15">
      <c r="B85" s="70">
        <f>'Tabla Muestreo'!G84</f>
        <v>116</v>
      </c>
      <c r="C85" s="86"/>
      <c r="D85" s="86"/>
    </row>
    <row r="86" spans="2:4" ht="15">
      <c r="B86" s="70">
        <f>'Tabla Muestreo'!G85</f>
        <v>114</v>
      </c>
      <c r="C86" s="86"/>
      <c r="D86" s="86"/>
    </row>
    <row r="87" spans="2:4" ht="15">
      <c r="B87" s="70">
        <f>'Tabla Muestreo'!G86</f>
        <v>141</v>
      </c>
      <c r="C87" s="86"/>
      <c r="D87" s="86"/>
    </row>
    <row r="88" spans="2:4" ht="15">
      <c r="B88" s="70">
        <f>'Tabla Muestreo'!G87</f>
        <v>103</v>
      </c>
      <c r="C88" s="86"/>
      <c r="D88" s="86"/>
    </row>
    <row r="89" spans="2:4" ht="15">
      <c r="B89" s="70">
        <f>'Tabla Muestreo'!G88</f>
        <v>112</v>
      </c>
      <c r="C89" s="86"/>
      <c r="D89" s="86"/>
    </row>
    <row r="90" spans="2:4" ht="15">
      <c r="B90" s="70">
        <f>'Tabla Muestreo'!G89</f>
        <v>103</v>
      </c>
      <c r="C90" s="86"/>
      <c r="D90" s="86"/>
    </row>
    <row r="91" spans="2:4" ht="15">
      <c r="B91" s="70">
        <f>'Tabla Muestreo'!G90</f>
        <v>117</v>
      </c>
      <c r="C91" s="86"/>
      <c r="D91" s="86"/>
    </row>
    <row r="92" spans="2:4" ht="15">
      <c r="B92" s="70">
        <f>'Tabla Muestreo'!G91</f>
        <v>92</v>
      </c>
      <c r="C92" s="86"/>
      <c r="D92" s="86"/>
    </row>
    <row r="93" spans="2:4" ht="15">
      <c r="B93" s="70">
        <f>'Tabla Muestreo'!G92</f>
        <v>142</v>
      </c>
      <c r="C93" s="86"/>
      <c r="D93" s="86"/>
    </row>
    <row r="94" spans="2:4" ht="15">
      <c r="B94" s="70">
        <f>'Tabla Muestreo'!G93</f>
        <v>88</v>
      </c>
      <c r="C94" s="86"/>
      <c r="D94" s="86"/>
    </row>
    <row r="95" spans="2:4" ht="15">
      <c r="B95" s="70">
        <f>'Tabla Muestreo'!G94</f>
        <v>132</v>
      </c>
      <c r="C95" s="86"/>
      <c r="D95" s="86"/>
    </row>
    <row r="96" spans="2:4" ht="15">
      <c r="B96" s="70">
        <f>'Tabla Muestreo'!G95</f>
        <v>90</v>
      </c>
      <c r="C96" s="86"/>
      <c r="D96" s="86"/>
    </row>
    <row r="97" spans="2:4" ht="15">
      <c r="B97" s="70">
        <f>'Tabla Muestreo'!G96</f>
        <v>117</v>
      </c>
      <c r="C97" s="86"/>
      <c r="D97" s="86"/>
    </row>
    <row r="98" spans="2:4" ht="15">
      <c r="B98" s="70">
        <f>'Tabla Muestreo'!G97</f>
        <v>110</v>
      </c>
      <c r="C98" s="86"/>
      <c r="D98" s="86"/>
    </row>
    <row r="99" spans="2:4" ht="15">
      <c r="B99" s="70">
        <f>'Tabla Muestreo'!G98</f>
        <v>143</v>
      </c>
      <c r="C99" s="86"/>
      <c r="D99" s="86"/>
    </row>
    <row r="100" spans="2:4" ht="15">
      <c r="B100" s="70">
        <f>'Tabla Muestreo'!G99</f>
        <v>86</v>
      </c>
      <c r="C100" s="86"/>
      <c r="D100" s="86"/>
    </row>
    <row r="101" spans="2:4" ht="15">
      <c r="B101" s="70">
        <f>'Tabla Muestreo'!G100</f>
        <v>144</v>
      </c>
      <c r="C101" s="86"/>
      <c r="D101" s="86"/>
    </row>
    <row r="102" spans="2:4" ht="15">
      <c r="B102" s="70">
        <f>'Tabla Muestreo'!G101</f>
        <v>90</v>
      </c>
      <c r="C102" s="86"/>
      <c r="D102" s="86"/>
    </row>
    <row r="103" spans="2:4" ht="15">
      <c r="B103" s="70">
        <f>'Tabla Muestreo'!G102</f>
        <v>108</v>
      </c>
      <c r="C103" s="86"/>
      <c r="D103" s="86"/>
    </row>
    <row r="104" spans="2:4" ht="15">
      <c r="B104" s="70">
        <f>'Tabla Muestreo'!G103</f>
        <v>114</v>
      </c>
      <c r="C104" s="86"/>
      <c r="D104" s="86"/>
    </row>
    <row r="105" spans="2:4" ht="15">
      <c r="B105" s="70">
        <f>'Tabla Muestreo'!G104</f>
        <v>141</v>
      </c>
      <c r="C105" s="86"/>
      <c r="D105" s="86"/>
    </row>
    <row r="106" spans="2:4" ht="15">
      <c r="B106" s="70">
        <f>'Tabla Muestreo'!G105</f>
        <v>103</v>
      </c>
      <c r="C106" s="86"/>
      <c r="D106" s="86"/>
    </row>
    <row r="107" spans="2:4" ht="15">
      <c r="B107" s="70">
        <f>'Tabla Muestreo'!G106</f>
        <v>112</v>
      </c>
      <c r="C107" s="86"/>
      <c r="D107" s="86"/>
    </row>
    <row r="108" spans="2:4" ht="15">
      <c r="B108" s="70">
        <f>'Tabla Muestreo'!G107</f>
        <v>78</v>
      </c>
      <c r="C108" s="86"/>
      <c r="D108" s="86"/>
    </row>
    <row r="109" spans="2:4" ht="15">
      <c r="B109" s="70">
        <f>'Tabla Muestreo'!G108</f>
        <v>146</v>
      </c>
      <c r="C109" s="86"/>
      <c r="D109" s="86"/>
    </row>
    <row r="110" spans="2:4" ht="15">
      <c r="B110" s="70">
        <f>'Tabla Muestreo'!G109</f>
        <v>87</v>
      </c>
      <c r="C110" s="86"/>
      <c r="D110" s="86"/>
    </row>
    <row r="111" spans="2:4" ht="15">
      <c r="B111" s="70">
        <f>'Tabla Muestreo'!G110</f>
        <v>145</v>
      </c>
      <c r="C111" s="86"/>
      <c r="D111" s="86"/>
    </row>
    <row r="112" spans="2:4" ht="15">
      <c r="B112" s="70">
        <f>'Tabla Muestreo'!G111</f>
        <v>98</v>
      </c>
      <c r="C112" s="86"/>
      <c r="D112" s="86"/>
    </row>
    <row r="113" spans="2:4" ht="15">
      <c r="B113" s="70">
        <f>'Tabla Muestreo'!G112</f>
        <v>68</v>
      </c>
      <c r="C113" s="86"/>
      <c r="D113" s="86"/>
    </row>
    <row r="114" spans="2:4" ht="15">
      <c r="B114" s="70">
        <f>'Tabla Muestreo'!G113</f>
        <v>118</v>
      </c>
      <c r="C114" s="86"/>
      <c r="D114" s="86"/>
    </row>
    <row r="115" spans="2:4" ht="15">
      <c r="B115" s="70">
        <f>'Tabla Muestreo'!G114</f>
        <v>130</v>
      </c>
      <c r="C115" s="86"/>
      <c r="D115" s="86"/>
    </row>
    <row r="116" spans="2:4" ht="15">
      <c r="B116" s="70">
        <f>'Tabla Muestreo'!G115</f>
        <v>93</v>
      </c>
      <c r="C116" s="86"/>
      <c r="D116" s="86"/>
    </row>
    <row r="117" spans="2:4" ht="15">
      <c r="B117" s="70">
        <f>'Tabla Muestreo'!G116</f>
        <v>137</v>
      </c>
      <c r="C117" s="86"/>
      <c r="D117" s="86"/>
    </row>
    <row r="118" spans="2:4" ht="15">
      <c r="B118" s="70">
        <f>'Tabla Muestreo'!G117</f>
        <v>95</v>
      </c>
      <c r="C118" s="86"/>
      <c r="D118" s="86"/>
    </row>
    <row r="119" spans="2:4" ht="15">
      <c r="B119" s="70">
        <f>'Tabla Muestreo'!G118</f>
        <v>134</v>
      </c>
      <c r="C119" s="86"/>
      <c r="D119" s="86"/>
    </row>
    <row r="120" spans="2:4" ht="15">
      <c r="B120" s="70">
        <f>'Tabla Muestreo'!G119</f>
        <v>103</v>
      </c>
      <c r="C120" s="86"/>
      <c r="D120" s="86"/>
    </row>
    <row r="121" spans="2:4" ht="15">
      <c r="B121" s="70">
        <f>'Tabla Muestreo'!G120</f>
        <v>112</v>
      </c>
      <c r="C121" s="86"/>
      <c r="D121" s="86"/>
    </row>
    <row r="122" spans="2:4" ht="15">
      <c r="B122" s="70">
        <f>'Tabla Muestreo'!G121</f>
        <v>89</v>
      </c>
      <c r="C122" s="86"/>
      <c r="D122" s="86"/>
    </row>
    <row r="123" spans="2:4" ht="15">
      <c r="B123" s="70">
        <f>'Tabla Muestreo'!G122</f>
        <v>135</v>
      </c>
      <c r="C123" s="86"/>
      <c r="D123" s="86"/>
    </row>
    <row r="124" spans="2:4" ht="15">
      <c r="B124" s="70">
        <f>'Tabla Muestreo'!G123</f>
        <v>81</v>
      </c>
      <c r="C124" s="86"/>
      <c r="D124" s="86"/>
    </row>
    <row r="125" spans="2:4" ht="15">
      <c r="B125" s="69"/>
      <c r="C125" s="69"/>
      <c r="D125" s="69"/>
    </row>
    <row r="126" spans="2:4" ht="15">
      <c r="B126" s="69"/>
      <c r="C126" s="69"/>
      <c r="D126" s="69"/>
    </row>
    <row r="127" spans="2:4" ht="15">
      <c r="B127" s="69"/>
      <c r="C127" s="69"/>
      <c r="D127" s="69"/>
    </row>
    <row r="128" spans="2:4" ht="15">
      <c r="B128" s="69"/>
      <c r="C128" s="69"/>
      <c r="D128" s="69"/>
    </row>
    <row r="129" spans="2:4" ht="15">
      <c r="B129" s="69"/>
      <c r="C129" s="69"/>
      <c r="D129" s="69"/>
    </row>
    <row r="130" spans="2:4" ht="15">
      <c r="B130" s="69"/>
      <c r="C130" s="69"/>
      <c r="D130" s="69"/>
    </row>
    <row r="131" spans="2:4" ht="15">
      <c r="B131" s="69"/>
      <c r="C131" s="69"/>
      <c r="D131" s="69"/>
    </row>
    <row r="132" spans="2:4" ht="15">
      <c r="B132" s="69"/>
      <c r="C132" s="69"/>
      <c r="D132" s="69"/>
    </row>
    <row r="133" spans="2:4" ht="15">
      <c r="B133" s="69"/>
      <c r="C133" s="69"/>
      <c r="D133" s="69"/>
    </row>
    <row r="134" spans="2:4" ht="15">
      <c r="B134" s="69"/>
      <c r="C134" s="69"/>
      <c r="D134" s="69"/>
    </row>
    <row r="135" spans="2:4" ht="15">
      <c r="B135" s="69"/>
      <c r="C135" s="69"/>
      <c r="D135" s="69"/>
    </row>
    <row r="136" spans="2:4" ht="15">
      <c r="B136" s="69"/>
      <c r="C136" s="69"/>
      <c r="D136" s="69"/>
    </row>
    <row r="137" spans="2:4" ht="15">
      <c r="B137" s="69"/>
      <c r="C137" s="69"/>
      <c r="D137" s="69"/>
    </row>
    <row r="138" spans="2:4" ht="15">
      <c r="B138" s="69"/>
      <c r="C138" s="69"/>
      <c r="D138" s="69"/>
    </row>
    <row r="139" spans="2:4" ht="15">
      <c r="B139" s="69"/>
      <c r="C139" s="69"/>
      <c r="D139" s="69"/>
    </row>
    <row r="140" spans="2:4" ht="15">
      <c r="B140" s="69"/>
      <c r="C140" s="69"/>
      <c r="D140" s="69"/>
    </row>
    <row r="141" spans="2:4" ht="15">
      <c r="B141" s="69"/>
      <c r="C141" s="69"/>
      <c r="D141" s="69"/>
    </row>
    <row r="142" spans="2:4" ht="15">
      <c r="B142" s="69"/>
      <c r="C142" s="69"/>
      <c r="D142" s="69"/>
    </row>
    <row r="143" spans="2:4" ht="15">
      <c r="B143" s="69"/>
      <c r="C143" s="69"/>
      <c r="D143" s="69"/>
    </row>
    <row r="144" spans="2:4" ht="15">
      <c r="B144" s="69"/>
      <c r="C144" s="69"/>
      <c r="D144" s="69"/>
    </row>
    <row r="145" spans="2:4" ht="15">
      <c r="B145" s="69"/>
      <c r="C145" s="69"/>
      <c r="D145" s="69"/>
    </row>
    <row r="146" spans="2:4" ht="15">
      <c r="B146" s="69"/>
      <c r="C146" s="69"/>
      <c r="D146" s="69"/>
    </row>
    <row r="147" spans="2:4" ht="15">
      <c r="B147" s="69"/>
      <c r="C147" s="69"/>
      <c r="D147" s="69"/>
    </row>
    <row r="148" spans="2:4" ht="15">
      <c r="B148" s="69"/>
      <c r="C148" s="69"/>
      <c r="D148" s="69"/>
    </row>
    <row r="149" spans="2:4" ht="15">
      <c r="B149" s="69"/>
      <c r="C149" s="69"/>
      <c r="D149" s="69"/>
    </row>
    <row r="150" spans="2:4" ht="15">
      <c r="B150" s="69"/>
      <c r="C150" s="69"/>
      <c r="D150" s="69"/>
    </row>
    <row r="151" spans="2:4" ht="15">
      <c r="B151" s="69"/>
      <c r="C151" s="69"/>
      <c r="D151" s="69"/>
    </row>
    <row r="152" spans="2:4" ht="15">
      <c r="B152" s="69"/>
      <c r="C152" s="69"/>
      <c r="D152" s="69"/>
    </row>
    <row r="153" spans="2:4" ht="15">
      <c r="B153" s="69"/>
      <c r="C153" s="69"/>
      <c r="D153" s="69"/>
    </row>
    <row r="154" spans="2:4" ht="15">
      <c r="B154" s="69"/>
      <c r="C154" s="69"/>
      <c r="D154" s="69"/>
    </row>
    <row r="155" spans="2:4" ht="15">
      <c r="B155" s="69"/>
      <c r="C155" s="69"/>
      <c r="D155" s="69"/>
    </row>
    <row r="156" spans="2:4" ht="15">
      <c r="B156" s="69"/>
      <c r="C156" s="69"/>
      <c r="D156" s="69"/>
    </row>
    <row r="157" spans="2:4" ht="15">
      <c r="B157" s="69"/>
      <c r="C157" s="69"/>
      <c r="D157" s="69"/>
    </row>
    <row r="158" spans="2:4" ht="15">
      <c r="B158" s="69"/>
      <c r="C158" s="69"/>
      <c r="D158" s="69"/>
    </row>
    <row r="159" spans="2:4" ht="15">
      <c r="B159" s="69"/>
      <c r="C159" s="69"/>
      <c r="D159" s="69"/>
    </row>
    <row r="160" spans="2:4" ht="15">
      <c r="B160" s="69"/>
      <c r="C160" s="69"/>
      <c r="D160" s="69"/>
    </row>
    <row r="161" spans="2:4" ht="15">
      <c r="B161" s="69"/>
      <c r="C161" s="69"/>
      <c r="D161" s="69"/>
    </row>
    <row r="162" spans="2:4" ht="15">
      <c r="B162" s="69"/>
      <c r="C162" s="69"/>
      <c r="D162" s="69"/>
    </row>
    <row r="163" spans="2:4" ht="15">
      <c r="B163" s="69"/>
      <c r="C163" s="69"/>
      <c r="D163" s="69"/>
    </row>
    <row r="164" spans="2:4" ht="15">
      <c r="B164" s="69"/>
      <c r="C164" s="69"/>
      <c r="D164" s="69"/>
    </row>
    <row r="165" spans="2:4" ht="15">
      <c r="B165" s="69"/>
      <c r="C165" s="69"/>
      <c r="D165" s="69"/>
    </row>
    <row r="166" spans="2:4" ht="15">
      <c r="B166" s="69"/>
      <c r="C166" s="69"/>
      <c r="D166" s="69"/>
    </row>
    <row r="167" spans="2:4" ht="15">
      <c r="B167" s="69"/>
      <c r="C167" s="69"/>
      <c r="D167" s="69"/>
    </row>
    <row r="168" spans="2:4" ht="15">
      <c r="B168" s="69"/>
      <c r="C168" s="69"/>
      <c r="D168" s="69"/>
    </row>
    <row r="169" spans="2:4" ht="15">
      <c r="B169" s="69"/>
      <c r="C169" s="69"/>
      <c r="D169" s="69"/>
    </row>
    <row r="170" spans="2:4" ht="15">
      <c r="B170" s="69"/>
      <c r="C170" s="69"/>
      <c r="D170" s="69"/>
    </row>
    <row r="171" spans="2:4" ht="15">
      <c r="B171" s="69"/>
      <c r="C171" s="69"/>
      <c r="D171" s="69"/>
    </row>
    <row r="172" spans="2:4" ht="15">
      <c r="B172" s="69"/>
      <c r="C172" s="69"/>
      <c r="D172" s="69"/>
    </row>
    <row r="173" spans="2:4" ht="15">
      <c r="B173" s="69"/>
      <c r="C173" s="69"/>
      <c r="D173" s="69"/>
    </row>
    <row r="174" spans="2:4" ht="15">
      <c r="B174" s="69"/>
      <c r="C174" s="69"/>
      <c r="D174" s="69"/>
    </row>
    <row r="175" spans="2:4" ht="15">
      <c r="B175" s="69"/>
      <c r="C175" s="69"/>
      <c r="D175" s="69"/>
    </row>
    <row r="176" spans="2:4" ht="15">
      <c r="B176" s="69"/>
      <c r="C176" s="69"/>
      <c r="D176" s="69"/>
    </row>
    <row r="177" spans="2:4" ht="15">
      <c r="B177" s="69"/>
      <c r="C177" s="69"/>
      <c r="D177" s="69"/>
    </row>
    <row r="178" spans="2:4" ht="15">
      <c r="B178" s="69"/>
      <c r="C178" s="69"/>
      <c r="D178" s="69"/>
    </row>
    <row r="179" spans="2:4" ht="15">
      <c r="B179" s="69"/>
      <c r="C179" s="69"/>
      <c r="D179" s="69"/>
    </row>
    <row r="180" spans="2:4" ht="15">
      <c r="B180" s="69"/>
      <c r="C180" s="69"/>
      <c r="D180" s="69"/>
    </row>
    <row r="181" spans="2:4" ht="15">
      <c r="B181" s="69"/>
      <c r="C181" s="69"/>
      <c r="D181" s="69"/>
    </row>
    <row r="182" spans="2:4" ht="15">
      <c r="B182" s="69"/>
      <c r="C182" s="69"/>
      <c r="D182" s="69"/>
    </row>
    <row r="183" spans="2:4" ht="15">
      <c r="B183" s="69"/>
      <c r="C183" s="69"/>
      <c r="D183" s="69"/>
    </row>
    <row r="184" spans="2:4" ht="15">
      <c r="B184" s="69"/>
      <c r="C184" s="69"/>
      <c r="D184" s="69"/>
    </row>
  </sheetData>
  <sheetProtection/>
  <mergeCells count="33">
    <mergeCell ref="U12:U13"/>
    <mergeCell ref="G17:H17"/>
    <mergeCell ref="I17:J17"/>
    <mergeCell ref="I18:J18"/>
    <mergeCell ref="F52:I52"/>
    <mergeCell ref="S8:S9"/>
    <mergeCell ref="T8:T9"/>
    <mergeCell ref="U8:U9"/>
    <mergeCell ref="F10:I10"/>
    <mergeCell ref="F11:I11"/>
    <mergeCell ref="F12:I13"/>
    <mergeCell ref="K12:L13"/>
    <mergeCell ref="N12:N13"/>
    <mergeCell ref="S12:S13"/>
    <mergeCell ref="T12:T13"/>
    <mergeCell ref="F8:I9"/>
    <mergeCell ref="K8:L9"/>
    <mergeCell ref="N8:N9"/>
    <mergeCell ref="O8:O9"/>
    <mergeCell ref="P8:P9"/>
    <mergeCell ref="Q8:Q9"/>
    <mergeCell ref="F6:I7"/>
    <mergeCell ref="K6:L7"/>
    <mergeCell ref="N6:Q7"/>
    <mergeCell ref="S6:S7"/>
    <mergeCell ref="T6:T7"/>
    <mergeCell ref="U6:U7"/>
    <mergeCell ref="B2:B3"/>
    <mergeCell ref="F2:U2"/>
    <mergeCell ref="F5:I5"/>
    <mergeCell ref="K5:L5"/>
    <mergeCell ref="N5:Q5"/>
    <mergeCell ref="S5:U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YMARTINEZ</dc:creator>
  <cp:keywords/>
  <dc:description/>
  <cp:lastModifiedBy>Yornandy</cp:lastModifiedBy>
  <cp:lastPrinted>2010-03-22T18:27:57Z</cp:lastPrinted>
  <dcterms:created xsi:type="dcterms:W3CDTF">2010-02-10T18:21:48Z</dcterms:created>
  <dcterms:modified xsi:type="dcterms:W3CDTF">2017-01-13T22:53:02Z</dcterms:modified>
  <cp:category/>
  <cp:version/>
  <cp:contentType/>
  <cp:contentStatus/>
</cp:coreProperties>
</file>